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fileSharing readOnlyRecommended="1"/>
  <workbookPr filterPrivacy="1"/>
  <xr:revisionPtr revIDLastSave="0" documentId="13_ncr:1_{33A06DF3-C904-4494-ADFE-315FAF13E1CA}" xr6:coauthVersionLast="47" xr6:coauthVersionMax="47" xr10:uidLastSave="{00000000-0000-0000-0000-000000000000}"/>
  <bookViews>
    <workbookView xWindow="20370" yWindow="-120" windowWidth="29040" windowHeight="15720" xr2:uid="{00000000-000D-0000-FFFF-FFFF00000000}"/>
  </bookViews>
  <sheets>
    <sheet name="事案の概要" sheetId="5" r:id="rId1"/>
    <sheet name="損害額一覧表" sheetId="6" r:id="rId2"/>
    <sheet name="治療費等集計表" sheetId="7" r:id="rId3"/>
    <sheet name="相続等一覧表（死亡事案で使用）" sheetId="8" r:id="rId4"/>
    <sheet name="プルダウン選択肢（バックデータ）" sheetId="12" state="hidden" r:id="rId5"/>
  </sheets>
  <definedNames>
    <definedName name="_xlnm._FilterDatabase" localSheetId="0" hidden="1">事案の概要!$A$1:$B$79</definedName>
    <definedName name="_xlnm._FilterDatabase" localSheetId="2" hidden="1">治療費等集計表!$A$1:$B$137</definedName>
    <definedName name="_xlnm._FilterDatabase" localSheetId="3" hidden="1">'相続等一覧表（死亡事案で使用）'!$A$1:$B$70</definedName>
    <definedName name="_xlnm._FilterDatabase" localSheetId="1" hidden="1">損害額一覧表!$A$1:$B$204</definedName>
    <definedName name="_xlnm.Print_Area" localSheetId="0">事案の概要!$D$2:$O$79</definedName>
    <definedName name="_xlnm.Print_Area" localSheetId="2">治療費等集計表!$D$2:$L$122</definedName>
    <definedName name="_xlnm.Print_Area" localSheetId="3">'相続等一覧表（死亡事案で使用）'!$D$15:$S$70</definedName>
    <definedName name="_xlnm.Print_Area" localSheetId="1">損害額一覧表!$D$2:$J$190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6" i="6" l="1"/>
  <c r="P186" i="6"/>
  <c r="N186" i="6"/>
  <c r="L186" i="6"/>
  <c r="I186" i="6"/>
  <c r="F186" i="6"/>
  <c r="G68" i="8"/>
  <c r="H68" i="8"/>
  <c r="I68" i="8"/>
  <c r="J68" i="8"/>
  <c r="K68" i="8"/>
  <c r="L68" i="8"/>
  <c r="M68" i="8"/>
  <c r="G61" i="8"/>
  <c r="H61" i="8"/>
  <c r="I61" i="8"/>
  <c r="J61" i="8"/>
  <c r="K61" i="8"/>
  <c r="L61" i="8"/>
  <c r="M61" i="8"/>
  <c r="G34" i="8"/>
  <c r="H34" i="8"/>
  <c r="I34" i="8"/>
  <c r="J34" i="8"/>
  <c r="K34" i="8"/>
  <c r="L34" i="8"/>
  <c r="M34" i="8"/>
  <c r="G31" i="8"/>
  <c r="H31" i="8"/>
  <c r="I31" i="8"/>
  <c r="J31" i="8"/>
  <c r="K31" i="8"/>
  <c r="L31" i="8"/>
  <c r="M31" i="8"/>
  <c r="R159" i="6"/>
  <c r="P159" i="6"/>
  <c r="N159" i="6"/>
  <c r="L159" i="6"/>
  <c r="I159" i="6"/>
  <c r="R150" i="6"/>
  <c r="P150" i="6"/>
  <c r="N150" i="6"/>
  <c r="L150" i="6"/>
  <c r="I150" i="6"/>
  <c r="R141" i="6"/>
  <c r="P141" i="6"/>
  <c r="N141" i="6"/>
  <c r="L141" i="6"/>
  <c r="I141" i="6"/>
  <c r="F159" i="6"/>
  <c r="F150" i="6"/>
  <c r="F141" i="6"/>
  <c r="R128" i="6"/>
  <c r="P128" i="6"/>
  <c r="N128" i="6"/>
  <c r="L128" i="6"/>
  <c r="I128" i="6"/>
  <c r="R123" i="6"/>
  <c r="P123" i="6"/>
  <c r="N123" i="6"/>
  <c r="L123" i="6"/>
  <c r="I123" i="6"/>
  <c r="R118" i="6"/>
  <c r="P118" i="6"/>
  <c r="N118" i="6"/>
  <c r="L118" i="6"/>
  <c r="I118" i="6"/>
  <c r="F128" i="6"/>
  <c r="F123" i="6"/>
  <c r="F118" i="6"/>
  <c r="E112" i="6"/>
  <c r="E111" i="6"/>
  <c r="D15" i="8"/>
  <c r="D2" i="7"/>
  <c r="D2" i="6"/>
  <c r="I126" i="6" l="1"/>
  <c r="F126" i="6"/>
  <c r="I121" i="6"/>
  <c r="F121" i="6"/>
  <c r="B21" i="5"/>
  <c r="B22" i="5" s="1"/>
  <c r="B19" i="5"/>
  <c r="B20" i="5" s="1"/>
  <c r="B17" i="5"/>
  <c r="B18" i="5" s="1"/>
  <c r="I70" i="5"/>
  <c r="I203" i="6"/>
  <c r="J59" i="6" s="1"/>
  <c r="F203" i="6"/>
  <c r="G59" i="6" s="1"/>
  <c r="I188" i="6"/>
  <c r="F188" i="6"/>
  <c r="O204" i="6"/>
  <c r="M204" i="6"/>
  <c r="S204" i="6"/>
  <c r="J203" i="6"/>
  <c r="J204" i="6"/>
  <c r="G204" i="6"/>
  <c r="M203" i="6"/>
  <c r="Q203" i="6"/>
  <c r="G203" i="6"/>
  <c r="Q204" i="6"/>
  <c r="S203" i="6"/>
  <c r="O203" i="6"/>
  <c r="B185" i="6" l="1"/>
  <c r="B191" i="6" s="1"/>
  <c r="R185" i="6"/>
  <c r="R203" i="6" s="1"/>
  <c r="S59" i="6" s="1"/>
  <c r="P185" i="6"/>
  <c r="P203" i="6" s="1"/>
  <c r="Q59" i="6" s="1"/>
  <c r="N185" i="6"/>
  <c r="N203" i="6" s="1"/>
  <c r="O59" i="6" s="1"/>
  <c r="L185" i="6"/>
  <c r="L203" i="6" s="1"/>
  <c r="M59" i="6" s="1"/>
  <c r="B189" i="6" l="1"/>
  <c r="B187" i="6"/>
  <c r="B188" i="6"/>
  <c r="B186" i="6"/>
  <c r="B190" i="6"/>
  <c r="B184" i="6"/>
  <c r="I173" i="6"/>
  <c r="J180" i="6"/>
  <c r="J178" i="6"/>
  <c r="J176" i="6"/>
  <c r="G180" i="6"/>
  <c r="G178" i="6"/>
  <c r="G176" i="6"/>
  <c r="K38" i="5"/>
  <c r="K69" i="5"/>
  <c r="R139" i="6"/>
  <c r="R147" i="6" s="1"/>
  <c r="P139" i="6"/>
  <c r="P147" i="6" s="1"/>
  <c r="N139" i="6"/>
  <c r="N147" i="6" s="1"/>
  <c r="R146" i="6"/>
  <c r="R145" i="6"/>
  <c r="R144" i="6"/>
  <c r="P146" i="6"/>
  <c r="P145" i="6"/>
  <c r="P144" i="6"/>
  <c r="N146" i="6"/>
  <c r="N145" i="6"/>
  <c r="N144" i="6"/>
  <c r="L155" i="6"/>
  <c r="L154" i="6"/>
  <c r="L153" i="6"/>
  <c r="L146" i="6"/>
  <c r="L145" i="6"/>
  <c r="L144" i="6"/>
  <c r="R196" i="6"/>
  <c r="R195" i="6"/>
  <c r="R194" i="6"/>
  <c r="R172" i="6"/>
  <c r="R171" i="6"/>
  <c r="R170" i="6"/>
  <c r="R169" i="6"/>
  <c r="S180" i="6" s="1"/>
  <c r="R168" i="6"/>
  <c r="R167" i="6"/>
  <c r="R166" i="6"/>
  <c r="R165" i="6"/>
  <c r="S176" i="6" s="1"/>
  <c r="R155" i="6"/>
  <c r="R154" i="6"/>
  <c r="R153" i="6"/>
  <c r="R137" i="6"/>
  <c r="R136" i="6"/>
  <c r="R135" i="6"/>
  <c r="R129" i="6"/>
  <c r="R127" i="6"/>
  <c r="S126" i="6"/>
  <c r="R124" i="6"/>
  <c r="R122" i="6"/>
  <c r="S121" i="6"/>
  <c r="R119" i="6"/>
  <c r="R117" i="6"/>
  <c r="S116" i="6"/>
  <c r="R121" i="6" s="1"/>
  <c r="R103" i="6"/>
  <c r="R102" i="6"/>
  <c r="R101" i="6"/>
  <c r="R98" i="6"/>
  <c r="R97" i="6"/>
  <c r="R96" i="6"/>
  <c r="R95" i="6"/>
  <c r="R94" i="6"/>
  <c r="R91" i="6"/>
  <c r="R88" i="6"/>
  <c r="R87" i="6"/>
  <c r="R86" i="6"/>
  <c r="R85" i="6"/>
  <c r="R84" i="6"/>
  <c r="R83" i="6"/>
  <c r="R82" i="6"/>
  <c r="R81" i="6"/>
  <c r="R80" i="6"/>
  <c r="R79" i="6"/>
  <c r="R78" i="6"/>
  <c r="R73" i="6"/>
  <c r="R72" i="6"/>
  <c r="R71" i="6"/>
  <c r="R70" i="6"/>
  <c r="R67" i="6"/>
  <c r="R66" i="6"/>
  <c r="R65" i="6"/>
  <c r="R64" i="6"/>
  <c r="R63" i="6"/>
  <c r="R62" i="6"/>
  <c r="R61" i="6"/>
  <c r="R60" i="6"/>
  <c r="R57" i="6"/>
  <c r="R56" i="6"/>
  <c r="R53" i="6"/>
  <c r="R188" i="6" s="1"/>
  <c r="R50" i="6"/>
  <c r="R47" i="6"/>
  <c r="R46" i="6"/>
  <c r="R45" i="6"/>
  <c r="R44" i="6"/>
  <c r="R42" i="6"/>
  <c r="R41" i="6"/>
  <c r="R40" i="6"/>
  <c r="R39" i="6"/>
  <c r="R35" i="6"/>
  <c r="R34" i="6"/>
  <c r="R33" i="6"/>
  <c r="R32" i="6"/>
  <c r="R31" i="6"/>
  <c r="R29" i="6"/>
  <c r="R28" i="6"/>
  <c r="R27" i="6"/>
  <c r="R26" i="6"/>
  <c r="R25" i="6"/>
  <c r="R24" i="6"/>
  <c r="R23" i="6"/>
  <c r="R22" i="6"/>
  <c r="R20" i="6"/>
  <c r="R19" i="6"/>
  <c r="R18" i="6"/>
  <c r="R17" i="6"/>
  <c r="R16" i="6"/>
  <c r="R15" i="6"/>
  <c r="R14" i="6"/>
  <c r="R13" i="6"/>
  <c r="R12" i="6"/>
  <c r="R10" i="6"/>
  <c r="R9" i="6"/>
  <c r="R8" i="6"/>
  <c r="P196" i="6"/>
  <c r="P195" i="6"/>
  <c r="P194" i="6"/>
  <c r="P172" i="6"/>
  <c r="P171" i="6"/>
  <c r="P170" i="6"/>
  <c r="P169" i="6"/>
  <c r="Q180" i="6" s="1"/>
  <c r="P168" i="6"/>
  <c r="P167" i="6"/>
  <c r="P166" i="6"/>
  <c r="P165" i="6"/>
  <c r="Q176" i="6" s="1"/>
  <c r="P155" i="6"/>
  <c r="P154" i="6"/>
  <c r="P153" i="6"/>
  <c r="P137" i="6"/>
  <c r="P136" i="6"/>
  <c r="P135" i="6"/>
  <c r="P129" i="6"/>
  <c r="P127" i="6"/>
  <c r="Q126" i="6"/>
  <c r="P124" i="6"/>
  <c r="P122" i="6"/>
  <c r="Q121" i="6"/>
  <c r="P119" i="6"/>
  <c r="P117" i="6"/>
  <c r="Q116" i="6"/>
  <c r="P121" i="6" s="1"/>
  <c r="P103" i="6"/>
  <c r="P102" i="6"/>
  <c r="P101" i="6"/>
  <c r="P98" i="6"/>
  <c r="P97" i="6"/>
  <c r="P96" i="6"/>
  <c r="P95" i="6"/>
  <c r="P94" i="6"/>
  <c r="P91" i="6"/>
  <c r="P88" i="6"/>
  <c r="P87" i="6"/>
  <c r="P86" i="6"/>
  <c r="P85" i="6"/>
  <c r="P84" i="6"/>
  <c r="P83" i="6"/>
  <c r="P82" i="6"/>
  <c r="P81" i="6"/>
  <c r="P80" i="6"/>
  <c r="P79" i="6"/>
  <c r="P78" i="6"/>
  <c r="P73" i="6"/>
  <c r="P72" i="6"/>
  <c r="P71" i="6"/>
  <c r="P70" i="6"/>
  <c r="P67" i="6"/>
  <c r="P66" i="6"/>
  <c r="P65" i="6"/>
  <c r="P64" i="6"/>
  <c r="P63" i="6"/>
  <c r="P62" i="6"/>
  <c r="P61" i="6"/>
  <c r="P60" i="6"/>
  <c r="P57" i="6"/>
  <c r="P56" i="6"/>
  <c r="P53" i="6"/>
  <c r="P188" i="6" s="1"/>
  <c r="P50" i="6"/>
  <c r="P47" i="6"/>
  <c r="P46" i="6"/>
  <c r="P45" i="6"/>
  <c r="P44" i="6"/>
  <c r="P42" i="6"/>
  <c r="P41" i="6"/>
  <c r="P40" i="6"/>
  <c r="P39" i="6"/>
  <c r="P35" i="6"/>
  <c r="P34" i="6"/>
  <c r="P33" i="6"/>
  <c r="P32" i="6"/>
  <c r="P31" i="6"/>
  <c r="P29" i="6"/>
  <c r="P28" i="6"/>
  <c r="P27" i="6"/>
  <c r="P26" i="6"/>
  <c r="P25" i="6"/>
  <c r="P24" i="6"/>
  <c r="P23" i="6"/>
  <c r="P22" i="6"/>
  <c r="P20" i="6"/>
  <c r="P19" i="6"/>
  <c r="P18" i="6"/>
  <c r="P17" i="6"/>
  <c r="P16" i="6"/>
  <c r="P15" i="6"/>
  <c r="P14" i="6"/>
  <c r="P13" i="6"/>
  <c r="P12" i="6"/>
  <c r="P10" i="6"/>
  <c r="P9" i="6"/>
  <c r="P8" i="6"/>
  <c r="N196" i="6"/>
  <c r="N195" i="6"/>
  <c r="N194" i="6"/>
  <c r="N172" i="6"/>
  <c r="N171" i="6"/>
  <c r="N170" i="6"/>
  <c r="N169" i="6"/>
  <c r="O180" i="6" s="1"/>
  <c r="N168" i="6"/>
  <c r="N167" i="6"/>
  <c r="N166" i="6"/>
  <c r="N165" i="6"/>
  <c r="O176" i="6" s="1"/>
  <c r="N155" i="6"/>
  <c r="N154" i="6"/>
  <c r="N153" i="6"/>
  <c r="N137" i="6"/>
  <c r="N136" i="6"/>
  <c r="N135" i="6"/>
  <c r="N129" i="6"/>
  <c r="N127" i="6"/>
  <c r="O126" i="6"/>
  <c r="N124" i="6"/>
  <c r="N122" i="6"/>
  <c r="O121" i="6"/>
  <c r="N119" i="6"/>
  <c r="N117" i="6"/>
  <c r="O116" i="6"/>
  <c r="N121" i="6" s="1"/>
  <c r="N103" i="6"/>
  <c r="N102" i="6"/>
  <c r="N101" i="6"/>
  <c r="N98" i="6"/>
  <c r="N97" i="6"/>
  <c r="N96" i="6"/>
  <c r="N95" i="6"/>
  <c r="N94" i="6"/>
  <c r="N91" i="6"/>
  <c r="N88" i="6"/>
  <c r="N87" i="6"/>
  <c r="N86" i="6"/>
  <c r="N85" i="6"/>
  <c r="N84" i="6"/>
  <c r="N83" i="6"/>
  <c r="N82" i="6"/>
  <c r="N81" i="6"/>
  <c r="N80" i="6"/>
  <c r="N79" i="6"/>
  <c r="N78" i="6"/>
  <c r="N73" i="6"/>
  <c r="N72" i="6"/>
  <c r="N71" i="6"/>
  <c r="N70" i="6"/>
  <c r="N67" i="6"/>
  <c r="N66" i="6"/>
  <c r="N65" i="6"/>
  <c r="N64" i="6"/>
  <c r="N63" i="6"/>
  <c r="N62" i="6"/>
  <c r="N61" i="6"/>
  <c r="N60" i="6"/>
  <c r="N57" i="6"/>
  <c r="N56" i="6"/>
  <c r="N53" i="6"/>
  <c r="N188" i="6" s="1"/>
  <c r="N50" i="6"/>
  <c r="N47" i="6"/>
  <c r="N46" i="6"/>
  <c r="N45" i="6"/>
  <c r="N44" i="6"/>
  <c r="N42" i="6"/>
  <c r="N41" i="6"/>
  <c r="N40" i="6"/>
  <c r="N39" i="6"/>
  <c r="N35" i="6"/>
  <c r="N34" i="6"/>
  <c r="N33" i="6"/>
  <c r="N32" i="6"/>
  <c r="N31" i="6"/>
  <c r="N29" i="6"/>
  <c r="N28" i="6"/>
  <c r="N27" i="6"/>
  <c r="N26" i="6"/>
  <c r="N25" i="6"/>
  <c r="N24" i="6"/>
  <c r="N23" i="6"/>
  <c r="N22" i="6"/>
  <c r="N20" i="6"/>
  <c r="N19" i="6"/>
  <c r="N18" i="6"/>
  <c r="N17" i="6"/>
  <c r="N16" i="6"/>
  <c r="N15" i="6"/>
  <c r="N14" i="6"/>
  <c r="N13" i="6"/>
  <c r="N12" i="6"/>
  <c r="N10" i="6"/>
  <c r="N9" i="6"/>
  <c r="N8" i="6"/>
  <c r="S103" i="7"/>
  <c r="S102" i="7"/>
  <c r="S101" i="7"/>
  <c r="S100" i="7"/>
  <c r="S99" i="7"/>
  <c r="S98" i="7"/>
  <c r="S97" i="7"/>
  <c r="S96" i="7"/>
  <c r="S95" i="7"/>
  <c r="S94" i="7"/>
  <c r="S93" i="7"/>
  <c r="S92" i="7"/>
  <c r="S91" i="7"/>
  <c r="S90" i="7"/>
  <c r="S89" i="7"/>
  <c r="S88" i="7"/>
  <c r="S87" i="7"/>
  <c r="S86" i="7"/>
  <c r="S85" i="7"/>
  <c r="S84" i="7"/>
  <c r="S83" i="7"/>
  <c r="S82" i="7"/>
  <c r="S81" i="7"/>
  <c r="S80" i="7"/>
  <c r="S79" i="7"/>
  <c r="S78" i="7"/>
  <c r="S77" i="7"/>
  <c r="S76" i="7"/>
  <c r="S75" i="7"/>
  <c r="S74" i="7"/>
  <c r="S73" i="7"/>
  <c r="S72" i="7"/>
  <c r="S71" i="7"/>
  <c r="S70" i="7"/>
  <c r="S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S8"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O103" i="7"/>
  <c r="O102" i="7"/>
  <c r="O101" i="7"/>
  <c r="O100" i="7"/>
  <c r="O99" i="7"/>
  <c r="O98" i="7"/>
  <c r="O97" i="7"/>
  <c r="O96" i="7"/>
  <c r="O95" i="7"/>
  <c r="O94" i="7"/>
  <c r="O93" i="7"/>
  <c r="O92" i="7"/>
  <c r="O91" i="7"/>
  <c r="O90" i="7"/>
  <c r="O89" i="7"/>
  <c r="O88" i="7"/>
  <c r="O87" i="7"/>
  <c r="O86" i="7"/>
  <c r="O85" i="7"/>
  <c r="O84" i="7"/>
  <c r="O83" i="7"/>
  <c r="O82" i="7"/>
  <c r="O81" i="7"/>
  <c r="O80" i="7"/>
  <c r="O79" i="7"/>
  <c r="O78" i="7"/>
  <c r="O77" i="7"/>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K122" i="7"/>
  <c r="I198" i="6" s="1"/>
  <c r="I11" i="6" s="1"/>
  <c r="G105" i="7"/>
  <c r="F105" i="7"/>
  <c r="K105" i="7"/>
  <c r="H105"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9" i="7"/>
  <c r="M8" i="7"/>
  <c r="F173" i="6"/>
  <c r="I195" i="6"/>
  <c r="I194" i="6"/>
  <c r="L91" i="6"/>
  <c r="L103" i="6"/>
  <c r="L102" i="6"/>
  <c r="L101" i="6"/>
  <c r="L96" i="6"/>
  <c r="L97" i="6"/>
  <c r="L98" i="6"/>
  <c r="L95" i="6"/>
  <c r="L94" i="6"/>
  <c r="L139" i="6"/>
  <c r="L147" i="6" s="1"/>
  <c r="L137" i="6"/>
  <c r="L136" i="6"/>
  <c r="L135" i="6"/>
  <c r="L129" i="6"/>
  <c r="L124" i="6"/>
  <c r="L119" i="6"/>
  <c r="L127" i="6"/>
  <c r="L122" i="6"/>
  <c r="L117" i="6"/>
  <c r="M126" i="6"/>
  <c r="M121" i="6"/>
  <c r="M116" i="6"/>
  <c r="L121" i="6" s="1"/>
  <c r="L78" i="6"/>
  <c r="L80" i="6"/>
  <c r="L81" i="6"/>
  <c r="L82" i="6"/>
  <c r="L83" i="6"/>
  <c r="L84" i="6"/>
  <c r="L85" i="6"/>
  <c r="L86" i="6"/>
  <c r="L87" i="6"/>
  <c r="L88" i="6"/>
  <c r="L79" i="6"/>
  <c r="L72" i="6"/>
  <c r="L71" i="6"/>
  <c r="L70" i="6"/>
  <c r="L60" i="6"/>
  <c r="L61" i="6"/>
  <c r="L62" i="6"/>
  <c r="L63" i="6"/>
  <c r="L64" i="6"/>
  <c r="L65" i="6"/>
  <c r="L66" i="6"/>
  <c r="L67" i="6"/>
  <c r="L57" i="6"/>
  <c r="L56" i="6"/>
  <c r="L50" i="6"/>
  <c r="L53" i="6"/>
  <c r="L188" i="6" s="1"/>
  <c r="L47" i="6"/>
  <c r="L46" i="6"/>
  <c r="L45" i="6"/>
  <c r="L44" i="6"/>
  <c r="L42" i="6"/>
  <c r="L41" i="6"/>
  <c r="L40" i="6"/>
  <c r="L39" i="6"/>
  <c r="L35" i="6"/>
  <c r="L34" i="6"/>
  <c r="L33" i="6"/>
  <c r="L32" i="6"/>
  <c r="L31" i="6"/>
  <c r="L23" i="6"/>
  <c r="L24" i="6"/>
  <c r="L25" i="6"/>
  <c r="L26" i="6"/>
  <c r="L27" i="6"/>
  <c r="L28" i="6"/>
  <c r="L29" i="6"/>
  <c r="L22" i="6"/>
  <c r="L13" i="6"/>
  <c r="L14" i="6"/>
  <c r="L15" i="6"/>
  <c r="L16" i="6"/>
  <c r="L17" i="6"/>
  <c r="L18" i="6"/>
  <c r="L19" i="6"/>
  <c r="L20" i="6"/>
  <c r="L12" i="6"/>
  <c r="L9" i="6"/>
  <c r="L10" i="6"/>
  <c r="L8" i="6"/>
  <c r="L196" i="6"/>
  <c r="L195" i="6"/>
  <c r="L194" i="6"/>
  <c r="L166" i="6"/>
  <c r="L167" i="6"/>
  <c r="L168" i="6"/>
  <c r="L169" i="6"/>
  <c r="M180" i="6" s="1"/>
  <c r="L170" i="6"/>
  <c r="L171" i="6"/>
  <c r="L172" i="6"/>
  <c r="L165" i="6"/>
  <c r="M176" i="6" s="1"/>
  <c r="S194" i="6"/>
  <c r="S196" i="6"/>
  <c r="G199" i="6"/>
  <c r="Q194" i="6"/>
  <c r="S202" i="6"/>
  <c r="M194" i="6"/>
  <c r="J195" i="6"/>
  <c r="J197" i="6"/>
  <c r="J200" i="6"/>
  <c r="Q196" i="6"/>
  <c r="J202" i="6"/>
  <c r="M197" i="6"/>
  <c r="S199" i="6"/>
  <c r="Q201" i="6"/>
  <c r="G194" i="6"/>
  <c r="Q197" i="6"/>
  <c r="O201" i="6"/>
  <c r="G198" i="6"/>
  <c r="Q200" i="6"/>
  <c r="M196" i="6"/>
  <c r="O197" i="6"/>
  <c r="Q195" i="6"/>
  <c r="J194" i="6"/>
  <c r="Q202" i="6"/>
  <c r="O196" i="6"/>
  <c r="O194" i="6"/>
  <c r="Q198" i="6"/>
  <c r="O202" i="6"/>
  <c r="M198" i="6"/>
  <c r="O198" i="6"/>
  <c r="S198" i="6"/>
  <c r="S200" i="6"/>
  <c r="O195" i="6"/>
  <c r="M200" i="6"/>
  <c r="G196" i="6"/>
  <c r="M201" i="6"/>
  <c r="M199" i="6"/>
  <c r="J196" i="6"/>
  <c r="S201" i="6"/>
  <c r="M195" i="6"/>
  <c r="O199" i="6"/>
  <c r="O200" i="6"/>
  <c r="M202" i="6"/>
  <c r="G201" i="6"/>
  <c r="G197" i="6"/>
  <c r="G195" i="6"/>
  <c r="J199" i="6"/>
  <c r="J198" i="6"/>
  <c r="G202" i="6"/>
  <c r="J201" i="6"/>
  <c r="G200" i="6"/>
  <c r="S197" i="6"/>
  <c r="Q199" i="6"/>
  <c r="S195" i="6"/>
  <c r="L126" i="6" l="1"/>
  <c r="R126" i="6"/>
  <c r="P126" i="6"/>
  <c r="N126" i="6"/>
  <c r="Q178" i="6"/>
  <c r="S178" i="6"/>
  <c r="M178" i="6"/>
  <c r="O178" i="6"/>
  <c r="P180" i="6"/>
  <c r="P181" i="6" s="1"/>
  <c r="Q181" i="6" s="1"/>
  <c r="N90" i="6"/>
  <c r="N92" i="6" s="1"/>
  <c r="R90" i="6"/>
  <c r="R92" i="6" s="1"/>
  <c r="N180" i="6"/>
  <c r="N181" i="6" s="1"/>
  <c r="O181" i="6" s="1"/>
  <c r="R180" i="6"/>
  <c r="R181" i="6" s="1"/>
  <c r="S181" i="6" s="1"/>
  <c r="P90" i="6"/>
  <c r="P92" i="6" s="1"/>
  <c r="R173" i="6"/>
  <c r="P173" i="6"/>
  <c r="N173" i="6"/>
  <c r="M105" i="7"/>
  <c r="O105" i="7"/>
  <c r="N197" i="6" s="1"/>
  <c r="N7" i="6" s="1"/>
  <c r="Q105" i="7"/>
  <c r="P197" i="6" s="1"/>
  <c r="P7" i="6" s="1"/>
  <c r="S105" i="7"/>
  <c r="R197" i="6" s="1"/>
  <c r="R7" i="6" s="1"/>
  <c r="L173" i="6"/>
  <c r="L201" i="6" s="1"/>
  <c r="M58" i="6" s="1"/>
  <c r="L180" i="6"/>
  <c r="L181" i="6" s="1"/>
  <c r="M181" i="6" s="1"/>
  <c r="I180" i="6"/>
  <c r="I181" i="6" s="1"/>
  <c r="J181" i="6" s="1"/>
  <c r="F33" i="5"/>
  <c r="F31" i="5"/>
  <c r="F29" i="5"/>
  <c r="F27" i="5"/>
  <c r="I33" i="8"/>
  <c r="B74" i="5"/>
  <c r="B75" i="5"/>
  <c r="B76" i="5"/>
  <c r="B77" i="5"/>
  <c r="B73" i="5"/>
  <c r="N93" i="6" l="1"/>
  <c r="N100" i="6" s="1"/>
  <c r="R93" i="6"/>
  <c r="R100" i="6" s="1"/>
  <c r="I201" i="6"/>
  <c r="J58" i="6" s="1"/>
  <c r="P93" i="6"/>
  <c r="P100" i="6" s="1"/>
  <c r="R201" i="6"/>
  <c r="S58" i="6" s="1"/>
  <c r="P201" i="6"/>
  <c r="Q58" i="6" s="1"/>
  <c r="N201" i="6"/>
  <c r="O58" i="6" s="1"/>
  <c r="B66" i="5"/>
  <c r="B44" i="5"/>
  <c r="B45" i="5"/>
  <c r="B46" i="5"/>
  <c r="B47" i="5"/>
  <c r="B48" i="5"/>
  <c r="B49" i="5"/>
  <c r="B50" i="5"/>
  <c r="B51" i="5"/>
  <c r="B52" i="5"/>
  <c r="B53" i="5"/>
  <c r="B54" i="5"/>
  <c r="B55" i="5"/>
  <c r="B56" i="5"/>
  <c r="B57" i="5"/>
  <c r="B58" i="5"/>
  <c r="B59" i="5"/>
  <c r="B60" i="5"/>
  <c r="B61" i="5"/>
  <c r="B62" i="5"/>
  <c r="B63" i="5"/>
  <c r="B64" i="5"/>
  <c r="B65" i="5"/>
  <c r="B43" i="5"/>
  <c r="B29" i="5"/>
  <c r="B30" i="5" s="1"/>
  <c r="B31" i="5"/>
  <c r="B32" i="5" s="1"/>
  <c r="B33" i="5"/>
  <c r="B34" i="5" s="1"/>
  <c r="B67" i="8" l="1"/>
  <c r="B66" i="8"/>
  <c r="B65" i="8"/>
  <c r="B42" i="8"/>
  <c r="B28" i="8"/>
  <c r="B29" i="8"/>
  <c r="B7" i="8"/>
  <c r="B8" i="8"/>
  <c r="B9" i="8"/>
  <c r="B10" i="8"/>
  <c r="B11" i="8"/>
  <c r="B12" i="8"/>
  <c r="B6" i="8"/>
  <c r="B58" i="8"/>
  <c r="O40" i="8"/>
  <c r="B40" i="8" s="1"/>
  <c r="O39" i="8"/>
  <c r="B39" i="8" s="1"/>
  <c r="O57" i="8"/>
  <c r="B57" i="8" s="1"/>
  <c r="O56" i="8"/>
  <c r="B56" i="8" s="1"/>
  <c r="O55" i="8"/>
  <c r="B55" i="8" s="1"/>
  <c r="O54" i="8"/>
  <c r="B54" i="8" s="1"/>
  <c r="O41" i="8"/>
  <c r="B41" i="8" s="1"/>
  <c r="O38" i="8"/>
  <c r="B38" i="8" s="1"/>
  <c r="O30" i="8"/>
  <c r="B30" i="8" s="1"/>
  <c r="O27" i="8"/>
  <c r="B27" i="8" s="1"/>
  <c r="O26" i="8"/>
  <c r="B26" i="8" s="1"/>
  <c r="O25" i="8"/>
  <c r="B25" i="8" s="1"/>
  <c r="O24" i="8"/>
  <c r="B24" i="8" s="1"/>
  <c r="B121"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9" i="7"/>
  <c r="B96" i="6"/>
  <c r="B97" i="6"/>
  <c r="B98" i="6"/>
  <c r="B99" i="6"/>
  <c r="B95" i="6"/>
  <c r="B79" i="6"/>
  <c r="B80" i="6"/>
  <c r="B81" i="6"/>
  <c r="B82" i="6"/>
  <c r="B83" i="6"/>
  <c r="B84" i="6"/>
  <c r="B85" i="6"/>
  <c r="B86" i="6"/>
  <c r="B87" i="6"/>
  <c r="B88" i="6"/>
  <c r="B89" i="6"/>
  <c r="B78" i="6"/>
  <c r="B103" i="6"/>
  <c r="B102" i="6"/>
  <c r="B101" i="6"/>
  <c r="B63" i="6"/>
  <c r="B62" i="6"/>
  <c r="B61" i="6"/>
  <c r="B45" i="6"/>
  <c r="F195" i="6"/>
  <c r="F108" i="6" s="1"/>
  <c r="F196" i="6"/>
  <c r="F111" i="6" s="1"/>
  <c r="F194" i="6"/>
  <c r="F109" i="6" s="1"/>
  <c r="B50" i="6"/>
  <c r="B23" i="6"/>
  <c r="B22" i="6"/>
  <c r="B21" i="6"/>
  <c r="B20" i="6"/>
  <c r="B19" i="6"/>
  <c r="B18" i="6"/>
  <c r="B17" i="6"/>
  <c r="B16" i="6"/>
  <c r="B15" i="6"/>
  <c r="B14" i="6"/>
  <c r="B13" i="6"/>
  <c r="B12" i="6"/>
  <c r="B10" i="6"/>
  <c r="B9" i="6"/>
  <c r="B8" i="6"/>
  <c r="B72" i="6"/>
  <c r="B71" i="6"/>
  <c r="B70" i="6"/>
  <c r="B68" i="6"/>
  <c r="B67" i="6"/>
  <c r="B66" i="6"/>
  <c r="B65" i="6"/>
  <c r="B64" i="6"/>
  <c r="B48" i="6"/>
  <c r="B47" i="6"/>
  <c r="B46" i="6"/>
  <c r="B44" i="6"/>
  <c r="B43" i="6"/>
  <c r="B42" i="6"/>
  <c r="B41" i="6"/>
  <c r="B40" i="6"/>
  <c r="B39" i="6"/>
  <c r="B36" i="6"/>
  <c r="B35" i="6"/>
  <c r="B34" i="6"/>
  <c r="B33" i="6"/>
  <c r="B32" i="6"/>
  <c r="B31" i="6"/>
  <c r="B30" i="6"/>
  <c r="B29" i="6"/>
  <c r="B28" i="6"/>
  <c r="B27" i="6"/>
  <c r="B26" i="6"/>
  <c r="B25" i="6"/>
  <c r="B24" i="6"/>
  <c r="L108" i="6" l="1"/>
  <c r="P108" i="6"/>
  <c r="N108" i="6"/>
  <c r="I108" i="6"/>
  <c r="R108" i="6"/>
  <c r="L111" i="6"/>
  <c r="N111" i="6"/>
  <c r="R111" i="6"/>
  <c r="P111" i="6"/>
  <c r="I111" i="6"/>
  <c r="L109" i="6"/>
  <c r="L113" i="6" s="1"/>
  <c r="N109" i="6"/>
  <c r="N113" i="6" s="1"/>
  <c r="P109" i="6"/>
  <c r="P113" i="6" s="1"/>
  <c r="I109" i="6"/>
  <c r="I113" i="6" s="1"/>
  <c r="R109" i="6"/>
  <c r="R113" i="6" s="1"/>
  <c r="B32" i="8"/>
  <c r="B31" i="8"/>
  <c r="B52" i="6"/>
  <c r="I69" i="5"/>
  <c r="L110" i="6" l="1"/>
  <c r="L112" i="6"/>
  <c r="L138" i="6" s="1"/>
  <c r="R110" i="6"/>
  <c r="R112" i="6"/>
  <c r="R138" i="6" s="1"/>
  <c r="R140" i="6" s="1"/>
  <c r="N112" i="6"/>
  <c r="N138" i="6" s="1"/>
  <c r="N140" i="6" s="1"/>
  <c r="N110" i="6"/>
  <c r="P112" i="6"/>
  <c r="P138" i="6" s="1"/>
  <c r="P140" i="6" s="1"/>
  <c r="P110" i="6"/>
  <c r="I112" i="6"/>
  <c r="I110" i="6"/>
  <c r="B51" i="6"/>
  <c r="R142" i="6" l="1"/>
  <c r="N142" i="6"/>
  <c r="P142" i="6"/>
  <c r="L140" i="6"/>
  <c r="L142" i="6"/>
  <c r="G29" i="8" l="1"/>
  <c r="G32" i="8" s="1"/>
  <c r="G35" i="8" s="1"/>
  <c r="H29" i="8"/>
  <c r="H32" i="8" s="1"/>
  <c r="H35" i="8" s="1"/>
  <c r="I29" i="8"/>
  <c r="I32" i="8" s="1"/>
  <c r="I35" i="8" s="1"/>
  <c r="J29" i="8"/>
  <c r="J32" i="8" s="1"/>
  <c r="J35" i="8" s="1"/>
  <c r="K29" i="8"/>
  <c r="K32" i="8" s="1"/>
  <c r="K35" i="8" s="1"/>
  <c r="L29" i="8"/>
  <c r="L32" i="8" s="1"/>
  <c r="L35" i="8" s="1"/>
  <c r="M29" i="8"/>
  <c r="M32" i="8" s="1"/>
  <c r="M35" i="8" s="1"/>
  <c r="G70" i="8"/>
  <c r="H70" i="8"/>
  <c r="I70" i="8"/>
  <c r="J70" i="8"/>
  <c r="K70" i="8"/>
  <c r="L70" i="8"/>
  <c r="M70" i="8"/>
  <c r="M60" i="8"/>
  <c r="L60" i="8"/>
  <c r="K60" i="8"/>
  <c r="J60" i="8"/>
  <c r="I60" i="8"/>
  <c r="H60" i="8"/>
  <c r="G60" i="8"/>
  <c r="G59" i="8"/>
  <c r="G62" i="8" s="1"/>
  <c r="H59" i="8"/>
  <c r="H62" i="8" s="1"/>
  <c r="I59" i="8"/>
  <c r="I62" i="8" s="1"/>
  <c r="J59" i="8"/>
  <c r="J62" i="8" s="1"/>
  <c r="K59" i="8"/>
  <c r="K62" i="8" s="1"/>
  <c r="L59" i="8"/>
  <c r="L62" i="8" s="1"/>
  <c r="M59" i="8"/>
  <c r="M62" i="8" s="1"/>
  <c r="F59" i="8"/>
  <c r="M33" i="8"/>
  <c r="L33" i="8"/>
  <c r="K33" i="8"/>
  <c r="J33" i="8"/>
  <c r="H33" i="8"/>
  <c r="G33" i="8"/>
  <c r="M30" i="8"/>
  <c r="L30" i="8"/>
  <c r="K30" i="8"/>
  <c r="J30" i="8"/>
  <c r="I30" i="8"/>
  <c r="H30" i="8"/>
  <c r="G30" i="8"/>
  <c r="F29" i="8"/>
  <c r="F31" i="8" s="1"/>
  <c r="F32" i="8" s="1"/>
  <c r="M22" i="8"/>
  <c r="L22" i="8"/>
  <c r="K22" i="8"/>
  <c r="J22" i="8"/>
  <c r="I22" i="8"/>
  <c r="I52" i="8" s="1"/>
  <c r="H22" i="8"/>
  <c r="H52" i="8" s="1"/>
  <c r="G22" i="8"/>
  <c r="G52" i="8" s="1"/>
  <c r="F22" i="8"/>
  <c r="F52" i="8" s="1"/>
  <c r="M21" i="8"/>
  <c r="M51" i="8" s="1"/>
  <c r="L21" i="8"/>
  <c r="L51" i="8" s="1"/>
  <c r="K21" i="8"/>
  <c r="K51" i="8" s="1"/>
  <c r="J21" i="8"/>
  <c r="J51" i="8" s="1"/>
  <c r="I21" i="8"/>
  <c r="I51" i="8" s="1"/>
  <c r="H21" i="8"/>
  <c r="H51" i="8" s="1"/>
  <c r="G21" i="8"/>
  <c r="G51" i="8" s="1"/>
  <c r="F21" i="8"/>
  <c r="F51" i="8" s="1"/>
  <c r="M20" i="8"/>
  <c r="M50" i="8" s="1"/>
  <c r="L20" i="8"/>
  <c r="L50" i="8" s="1"/>
  <c r="K20" i="8"/>
  <c r="K50" i="8" s="1"/>
  <c r="J20" i="8"/>
  <c r="J50" i="8" s="1"/>
  <c r="I20" i="8"/>
  <c r="I50" i="8" s="1"/>
  <c r="H20" i="8"/>
  <c r="H50" i="8" s="1"/>
  <c r="G20" i="8"/>
  <c r="G50" i="8" s="1"/>
  <c r="F20" i="8"/>
  <c r="F50" i="8" s="1"/>
  <c r="G13" i="8"/>
  <c r="D127" i="7"/>
  <c r="G120" i="7"/>
  <c r="H120" i="7" s="1"/>
  <c r="G119" i="7"/>
  <c r="H119" i="7" s="1"/>
  <c r="G118" i="7"/>
  <c r="H118" i="7" s="1"/>
  <c r="G117" i="7"/>
  <c r="H117" i="7" s="1"/>
  <c r="G116" i="7"/>
  <c r="H116" i="7" s="1"/>
  <c r="G115" i="7"/>
  <c r="H115" i="7" s="1"/>
  <c r="G114" i="7"/>
  <c r="H114" i="7" s="1"/>
  <c r="G113" i="7"/>
  <c r="H113" i="7" s="1"/>
  <c r="G112" i="7"/>
  <c r="H112" i="7" s="1"/>
  <c r="G111" i="7"/>
  <c r="H111" i="7" s="1"/>
  <c r="L197" i="6"/>
  <c r="L7" i="6" s="1"/>
  <c r="I197" i="6"/>
  <c r="F197" i="6"/>
  <c r="F7" i="6" s="1"/>
  <c r="F180" i="6"/>
  <c r="F181" i="6" s="1"/>
  <c r="F147" i="6"/>
  <c r="I120" i="6"/>
  <c r="I196" i="6"/>
  <c r="F116" i="6"/>
  <c r="L90" i="6"/>
  <c r="L92" i="6" s="1"/>
  <c r="I90" i="6"/>
  <c r="I92" i="6" s="1"/>
  <c r="F90" i="6"/>
  <c r="F92" i="6" s="1"/>
  <c r="K70" i="5"/>
  <c r="M65" i="5"/>
  <c r="L65" i="5"/>
  <c r="M64" i="5"/>
  <c r="L64" i="5"/>
  <c r="M63" i="5"/>
  <c r="L63" i="5"/>
  <c r="M62" i="5"/>
  <c r="L62" i="5"/>
  <c r="M61" i="5"/>
  <c r="L61" i="5"/>
  <c r="M60" i="5"/>
  <c r="L60" i="5"/>
  <c r="M59" i="5"/>
  <c r="L59" i="5"/>
  <c r="M58" i="5"/>
  <c r="L58" i="5"/>
  <c r="M57" i="5"/>
  <c r="L57" i="5"/>
  <c r="M56" i="5"/>
  <c r="L56" i="5"/>
  <c r="M55" i="5"/>
  <c r="L55" i="5"/>
  <c r="M54" i="5"/>
  <c r="L54" i="5"/>
  <c r="M53" i="5"/>
  <c r="L53" i="5"/>
  <c r="M52" i="5"/>
  <c r="L52" i="5"/>
  <c r="M51" i="5"/>
  <c r="L51" i="5"/>
  <c r="M50" i="5"/>
  <c r="L50" i="5"/>
  <c r="M49" i="5"/>
  <c r="L49" i="5"/>
  <c r="M48" i="5"/>
  <c r="L48" i="5"/>
  <c r="M47" i="5"/>
  <c r="L47" i="5"/>
  <c r="L46" i="5"/>
  <c r="L45" i="5"/>
  <c r="L44" i="5"/>
  <c r="L43" i="5"/>
  <c r="J42" i="5"/>
  <c r="J68" i="5"/>
  <c r="L42" i="5" l="1"/>
  <c r="K42" i="5"/>
  <c r="I7" i="6"/>
  <c r="I176" i="6" s="1"/>
  <c r="I177" i="6" s="1"/>
  <c r="J177" i="6" s="1"/>
  <c r="F148" i="6"/>
  <c r="R130" i="6"/>
  <c r="N130" i="6"/>
  <c r="P130" i="6"/>
  <c r="L125" i="6"/>
  <c r="R116" i="6"/>
  <c r="P116" i="6"/>
  <c r="N116" i="6"/>
  <c r="Q114" i="7"/>
  <c r="O114" i="7"/>
  <c r="S114" i="7"/>
  <c r="S117" i="7"/>
  <c r="Q117" i="7"/>
  <c r="O117" i="7"/>
  <c r="S118" i="7"/>
  <c r="Q118" i="7"/>
  <c r="O118" i="7"/>
  <c r="S119" i="7"/>
  <c r="Q119" i="7"/>
  <c r="O119" i="7"/>
  <c r="O116" i="7"/>
  <c r="S116" i="7"/>
  <c r="Q116" i="7"/>
  <c r="S120" i="7"/>
  <c r="Q120" i="7"/>
  <c r="O120" i="7"/>
  <c r="O115" i="7"/>
  <c r="S115" i="7"/>
  <c r="Q115" i="7"/>
  <c r="S111" i="7"/>
  <c r="Q111" i="7"/>
  <c r="O111" i="7"/>
  <c r="S112" i="7"/>
  <c r="Q112" i="7"/>
  <c r="O112" i="7"/>
  <c r="Q113" i="7"/>
  <c r="O113" i="7"/>
  <c r="S113" i="7"/>
  <c r="B116" i="7"/>
  <c r="M116" i="7"/>
  <c r="B117" i="7"/>
  <c r="M117" i="7"/>
  <c r="B118" i="7"/>
  <c r="M118" i="7"/>
  <c r="B119" i="7"/>
  <c r="M119" i="7"/>
  <c r="B120" i="7"/>
  <c r="M120" i="7"/>
  <c r="B115" i="7"/>
  <c r="M115" i="7"/>
  <c r="B112" i="7"/>
  <c r="M112" i="7"/>
  <c r="B113" i="7"/>
  <c r="M113" i="7"/>
  <c r="H122" i="7"/>
  <c r="F198" i="6" s="1"/>
  <c r="M111" i="7"/>
  <c r="B114" i="7"/>
  <c r="M114" i="7"/>
  <c r="F120" i="6"/>
  <c r="B120" i="6" s="1"/>
  <c r="B116" i="6" s="1"/>
  <c r="L116" i="6"/>
  <c r="I93" i="6"/>
  <c r="I100" i="6" s="1"/>
  <c r="I105" i="6" s="1"/>
  <c r="F130" i="6"/>
  <c r="B130" i="6" s="1"/>
  <c r="B129" i="6" s="1"/>
  <c r="L130" i="6"/>
  <c r="I130" i="6"/>
  <c r="I125" i="6"/>
  <c r="G181" i="6"/>
  <c r="G127" i="7"/>
  <c r="D128" i="7" a="1"/>
  <c r="D128" i="7" s="1"/>
  <c r="B128" i="7" s="1"/>
  <c r="B127" i="7"/>
  <c r="J52" i="8"/>
  <c r="J53" i="8" s="1"/>
  <c r="J23" i="8"/>
  <c r="F61" i="8"/>
  <c r="F62" i="8" s="1"/>
  <c r="O59" i="8"/>
  <c r="B59" i="8" s="1"/>
  <c r="K52" i="8"/>
  <c r="K53" i="8" s="1"/>
  <c r="K23" i="8"/>
  <c r="L52" i="8"/>
  <c r="L53" i="8" s="1"/>
  <c r="L23" i="8"/>
  <c r="M52" i="8"/>
  <c r="M53" i="8" s="1"/>
  <c r="M23" i="8"/>
  <c r="B173" i="6"/>
  <c r="B183" i="6" s="1"/>
  <c r="F201" i="6"/>
  <c r="G58" i="6" s="1"/>
  <c r="F125" i="6"/>
  <c r="B125" i="6" s="1"/>
  <c r="L93" i="6"/>
  <c r="L100" i="6" s="1"/>
  <c r="F34" i="8"/>
  <c r="F35" i="8" s="1"/>
  <c r="F93" i="6"/>
  <c r="F100" i="6" s="1"/>
  <c r="F112" i="6"/>
  <c r="F113" i="6"/>
  <c r="F110" i="6"/>
  <c r="F127" i="7"/>
  <c r="L68" i="5"/>
  <c r="K68" i="5"/>
  <c r="N120" i="6" l="1"/>
  <c r="P120" i="6"/>
  <c r="R120" i="6"/>
  <c r="L120" i="6"/>
  <c r="L131" i="6" s="1"/>
  <c r="L199" i="6" s="1"/>
  <c r="L37" i="6" s="1"/>
  <c r="R148" i="6"/>
  <c r="P148" i="6"/>
  <c r="N148" i="6"/>
  <c r="L148" i="6"/>
  <c r="F156" i="6"/>
  <c r="F157" i="6" s="1"/>
  <c r="L157" i="6" s="1"/>
  <c r="F149" i="6"/>
  <c r="F11" i="6"/>
  <c r="B11" i="6" s="1"/>
  <c r="I131" i="6"/>
  <c r="I199" i="6" s="1"/>
  <c r="I37" i="6" s="1"/>
  <c r="R125" i="6"/>
  <c r="N125" i="6"/>
  <c r="P125" i="6"/>
  <c r="O122" i="7"/>
  <c r="N198" i="6" s="1"/>
  <c r="N11" i="6" s="1"/>
  <c r="Q122" i="7"/>
  <c r="P198" i="6" s="1"/>
  <c r="P11" i="6" s="1"/>
  <c r="S122" i="7"/>
  <c r="R198" i="6" s="1"/>
  <c r="R11" i="6" s="1"/>
  <c r="M122" i="7"/>
  <c r="L198" i="6" s="1"/>
  <c r="F131" i="6"/>
  <c r="F128" i="7"/>
  <c r="D129" i="7" a="1"/>
  <c r="D129" i="7" s="1"/>
  <c r="B129" i="7" s="1"/>
  <c r="G128" i="7"/>
  <c r="B117" i="6"/>
  <c r="B118" i="6"/>
  <c r="B119" i="6"/>
  <c r="B128" i="6"/>
  <c r="B127" i="6"/>
  <c r="B126" i="6"/>
  <c r="B182" i="6"/>
  <c r="B170" i="6"/>
  <c r="B181" i="6"/>
  <c r="B169" i="6"/>
  <c r="B174" i="6"/>
  <c r="B180" i="6"/>
  <c r="B179" i="6"/>
  <c r="B168" i="6"/>
  <c r="B177" i="6"/>
  <c r="B166" i="6"/>
  <c r="B165" i="6"/>
  <c r="B175" i="6"/>
  <c r="B163" i="6"/>
  <c r="B172" i="6"/>
  <c r="B178" i="6"/>
  <c r="B167" i="6"/>
  <c r="B176" i="6"/>
  <c r="B164" i="6"/>
  <c r="B171" i="6"/>
  <c r="B123" i="6"/>
  <c r="B121" i="6"/>
  <c r="B122" i="6"/>
  <c r="B124" i="6"/>
  <c r="I138" i="6"/>
  <c r="F138" i="6"/>
  <c r="F140" i="6" s="1"/>
  <c r="I139" i="6" l="1"/>
  <c r="I147" i="6" s="1"/>
  <c r="I148" i="6" s="1"/>
  <c r="I151" i="6" s="1"/>
  <c r="N131" i="6"/>
  <c r="N199" i="6" s="1"/>
  <c r="N37" i="6" s="1"/>
  <c r="P131" i="6"/>
  <c r="P199" i="6" s="1"/>
  <c r="P37" i="6" s="1"/>
  <c r="R131" i="6"/>
  <c r="R199" i="6" s="1"/>
  <c r="R37" i="6" s="1"/>
  <c r="L156" i="6"/>
  <c r="L149" i="6"/>
  <c r="L151" i="6"/>
  <c r="N156" i="6"/>
  <c r="N149" i="6"/>
  <c r="N151" i="6"/>
  <c r="P156" i="6"/>
  <c r="P149" i="6"/>
  <c r="P151" i="6"/>
  <c r="R156" i="6"/>
  <c r="R149" i="6"/>
  <c r="R151" i="6"/>
  <c r="F176" i="6"/>
  <c r="F177" i="6" s="1"/>
  <c r="G177" i="6" s="1"/>
  <c r="L11" i="6"/>
  <c r="L176" i="6" s="1"/>
  <c r="L177" i="6" s="1"/>
  <c r="M177" i="6" s="1"/>
  <c r="R176" i="6"/>
  <c r="P176" i="6"/>
  <c r="N176" i="6"/>
  <c r="N104" i="6"/>
  <c r="N105" i="6" s="1"/>
  <c r="P104" i="6"/>
  <c r="P105" i="6" s="1"/>
  <c r="R104" i="6"/>
  <c r="R105" i="6" s="1"/>
  <c r="I142" i="6"/>
  <c r="F105" i="6"/>
  <c r="D48" i="8" s="1"/>
  <c r="H53" i="8" s="1"/>
  <c r="H63" i="8" s="1"/>
  <c r="L104" i="6"/>
  <c r="L105" i="6" s="1"/>
  <c r="F151" i="6"/>
  <c r="B151" i="6" s="1"/>
  <c r="F129" i="7"/>
  <c r="G129" i="7"/>
  <c r="D130" i="7" a="1"/>
  <c r="D130" i="7" s="1"/>
  <c r="B130" i="7" s="1"/>
  <c r="B131" i="6"/>
  <c r="B132" i="6" s="1"/>
  <c r="F199" i="6"/>
  <c r="F37" i="6" s="1"/>
  <c r="M63" i="8"/>
  <c r="L63" i="8"/>
  <c r="K63" i="8"/>
  <c r="J63" i="8"/>
  <c r="I156" i="6" l="1"/>
  <c r="I157" i="6" s="1"/>
  <c r="I149" i="6"/>
  <c r="I140" i="6"/>
  <c r="P177" i="6"/>
  <c r="Q177" i="6" s="1"/>
  <c r="R177" i="6"/>
  <c r="S177" i="6" s="1"/>
  <c r="N177" i="6"/>
  <c r="O177" i="6" s="1"/>
  <c r="B37" i="6"/>
  <c r="G53" i="8"/>
  <c r="G63" i="8" s="1"/>
  <c r="I53" i="8"/>
  <c r="I63" i="8" s="1"/>
  <c r="F53" i="8"/>
  <c r="F63" i="8" s="1"/>
  <c r="F68" i="8" s="1"/>
  <c r="F70" i="8" s="1"/>
  <c r="B150" i="6"/>
  <c r="B144" i="6"/>
  <c r="B145" i="6"/>
  <c r="B149" i="6"/>
  <c r="B146" i="6"/>
  <c r="B148" i="6"/>
  <c r="B143" i="6"/>
  <c r="B147" i="6"/>
  <c r="F142" i="6"/>
  <c r="F130" i="7"/>
  <c r="G130" i="7"/>
  <c r="D131" i="7" a="1"/>
  <c r="D131" i="7" s="1"/>
  <c r="B131" i="7" s="1"/>
  <c r="B115" i="6"/>
  <c r="I158" i="6" l="1"/>
  <c r="I160" i="6"/>
  <c r="I161" i="6" s="1"/>
  <c r="I200" i="6" s="1"/>
  <c r="I38" i="6" s="1"/>
  <c r="I178" i="6" s="1"/>
  <c r="I179" i="6" s="1"/>
  <c r="J179" i="6" s="1"/>
  <c r="J182" i="6" s="1"/>
  <c r="I202" i="6" s="1"/>
  <c r="I58" i="6" s="1"/>
  <c r="B142" i="6"/>
  <c r="G131" i="7"/>
  <c r="F131" i="7"/>
  <c r="D132" i="7" a="1"/>
  <c r="D132" i="7" s="1"/>
  <c r="B132" i="7" s="1"/>
  <c r="I49" i="6" l="1"/>
  <c r="I187" i="6" s="1"/>
  <c r="I189" i="6" s="1"/>
  <c r="I204" i="6" s="1"/>
  <c r="I59" i="6" s="1"/>
  <c r="B138" i="6"/>
  <c r="B139" i="6"/>
  <c r="B140" i="6"/>
  <c r="B141" i="6"/>
  <c r="B134" i="6"/>
  <c r="B135" i="6"/>
  <c r="B136" i="6"/>
  <c r="B137" i="6"/>
  <c r="D133" i="7" a="1"/>
  <c r="D133" i="7" s="1"/>
  <c r="F132" i="7"/>
  <c r="G132" i="7"/>
  <c r="I51" i="6" l="1"/>
  <c r="I52" i="6" s="1"/>
  <c r="I54" i="6" s="1"/>
  <c r="I55" i="6" s="1"/>
  <c r="I69" i="6" s="1"/>
  <c r="I74" i="6" s="1"/>
  <c r="B133" i="7"/>
  <c r="D134" i="7" a="1"/>
  <c r="D134" i="7" s="1"/>
  <c r="G134" i="7" s="1"/>
  <c r="F133" i="7"/>
  <c r="G133" i="7"/>
  <c r="L73" i="6" l="1"/>
  <c r="D135" i="7" a="1"/>
  <c r="D135" i="7" s="1"/>
  <c r="F135" i="7" s="1"/>
  <c r="B134" i="7"/>
  <c r="F134" i="7"/>
  <c r="M36" i="8"/>
  <c r="M43" i="8" s="1"/>
  <c r="M45" i="8" s="1"/>
  <c r="L36" i="8"/>
  <c r="L43" i="8" s="1"/>
  <c r="L45" i="8" s="1"/>
  <c r="K36" i="8"/>
  <c r="K43" i="8" s="1"/>
  <c r="K45" i="8" s="1"/>
  <c r="J36" i="8"/>
  <c r="J43" i="8" s="1"/>
  <c r="J45" i="8" s="1"/>
  <c r="G135" i="7" l="1"/>
  <c r="D136" i="7" a="1"/>
  <c r="D136" i="7" s="1"/>
  <c r="G136" i="7" s="1"/>
  <c r="B135" i="7"/>
  <c r="F136" i="7" l="1"/>
  <c r="D137" i="7" a="1"/>
  <c r="D137" i="7" s="1"/>
  <c r="B136" i="7"/>
  <c r="B137" i="7" l="1"/>
  <c r="M42" i="5"/>
  <c r="M46" i="5"/>
  <c r="M45" i="5"/>
  <c r="M43" i="5"/>
  <c r="G137" i="7"/>
  <c r="M44" i="5"/>
  <c r="F137" i="7"/>
  <c r="F160" i="6"/>
  <c r="B160" i="6" s="1"/>
  <c r="L160" i="6"/>
  <c r="L161" i="6" s="1"/>
  <c r="L200" i="6" s="1"/>
  <c r="L38" i="6" s="1"/>
  <c r="L158" i="6"/>
  <c r="R157" i="6"/>
  <c r="R158" i="6" s="1"/>
  <c r="N157" i="6"/>
  <c r="N160" i="6" s="1"/>
  <c r="N161" i="6" s="1"/>
  <c r="N200" i="6" s="1"/>
  <c r="N38" i="6" s="1"/>
  <c r="P157" i="6"/>
  <c r="P160" i="6" s="1"/>
  <c r="P161" i="6" s="1"/>
  <c r="P200" i="6" s="1"/>
  <c r="P38" i="6" s="1"/>
  <c r="F158" i="6"/>
  <c r="M68" i="5"/>
  <c r="P158" i="6" l="1"/>
  <c r="N158" i="6"/>
  <c r="R160" i="6"/>
  <c r="R161" i="6" s="1"/>
  <c r="R200" i="6" s="1"/>
  <c r="R38" i="6" s="1"/>
  <c r="R178" i="6" s="1"/>
  <c r="R179" i="6" s="1"/>
  <c r="S179" i="6" s="1"/>
  <c r="S182" i="6" s="1"/>
  <c r="R202" i="6" s="1"/>
  <c r="R58" i="6" s="1"/>
  <c r="B153" i="6"/>
  <c r="B156" i="6"/>
  <c r="B158" i="6"/>
  <c r="B157" i="6"/>
  <c r="B152" i="6"/>
  <c r="B155" i="6"/>
  <c r="B159" i="6"/>
  <c r="B154" i="6"/>
  <c r="L49" i="6"/>
  <c r="L178" i="6"/>
  <c r="L179" i="6" s="1"/>
  <c r="M179" i="6" s="1"/>
  <c r="M182" i="6" s="1"/>
  <c r="L202" i="6" s="1"/>
  <c r="L58" i="6" s="1"/>
  <c r="N178" i="6"/>
  <c r="N179" i="6" s="1"/>
  <c r="O179" i="6" s="1"/>
  <c r="O182" i="6" s="1"/>
  <c r="N202" i="6" s="1"/>
  <c r="N58" i="6" s="1"/>
  <c r="N49" i="6"/>
  <c r="P49" i="6"/>
  <c r="P178" i="6"/>
  <c r="P179" i="6" s="1"/>
  <c r="Q179" i="6" s="1"/>
  <c r="Q182" i="6" s="1"/>
  <c r="P202" i="6" s="1"/>
  <c r="P58" i="6" s="1"/>
  <c r="F161" i="6"/>
  <c r="R49" i="6" l="1"/>
  <c r="R51" i="6" s="1"/>
  <c r="R52" i="6" s="1"/>
  <c r="L51" i="6"/>
  <c r="L52" i="6" s="1"/>
  <c r="L187" i="6"/>
  <c r="L189" i="6" s="1"/>
  <c r="L204" i="6" s="1"/>
  <c r="L59" i="6" s="1"/>
  <c r="B161" i="6"/>
  <c r="F200" i="6"/>
  <c r="F38" i="6" s="1"/>
  <c r="P187" i="6"/>
  <c r="P189" i="6" s="1"/>
  <c r="P204" i="6" s="1"/>
  <c r="P59" i="6" s="1"/>
  <c r="P51" i="6"/>
  <c r="P52" i="6" s="1"/>
  <c r="N187" i="6"/>
  <c r="N189" i="6" s="1"/>
  <c r="N204" i="6" s="1"/>
  <c r="N59" i="6" s="1"/>
  <c r="N51" i="6"/>
  <c r="N52" i="6" s="1"/>
  <c r="R187" i="6" l="1"/>
  <c r="R189" i="6" s="1"/>
  <c r="R204" i="6" s="1"/>
  <c r="R59" i="6" s="1"/>
  <c r="R54" i="6"/>
  <c r="R55" i="6" s="1"/>
  <c r="N54" i="6"/>
  <c r="N55" i="6" s="1"/>
  <c r="N69" i="6" s="1"/>
  <c r="N74" i="6" s="1"/>
  <c r="P54" i="6"/>
  <c r="P55" i="6" s="1"/>
  <c r="P69" i="6" s="1"/>
  <c r="P74" i="6" s="1"/>
  <c r="F49" i="6"/>
  <c r="B38" i="6"/>
  <c r="F178" i="6"/>
  <c r="F179" i="6" s="1"/>
  <c r="G179" i="6" s="1"/>
  <c r="G182" i="6" s="1"/>
  <c r="F202" i="6" s="1"/>
  <c r="F58" i="6" s="1"/>
  <c r="B133" i="6"/>
  <c r="B162" i="6"/>
  <c r="L54" i="6"/>
  <c r="L55" i="6" s="1"/>
  <c r="L69" i="6" s="1"/>
  <c r="L74" i="6" s="1"/>
  <c r="R69" i="6" l="1"/>
  <c r="R74" i="6" s="1"/>
  <c r="F51" i="6"/>
  <c r="F52" i="6" s="1"/>
  <c r="F187" i="6"/>
  <c r="F189" i="6" s="1"/>
  <c r="F204" i="6" s="1"/>
  <c r="F59" i="6" s="1"/>
  <c r="F54" i="6" l="1"/>
  <c r="F55" i="6" s="1"/>
  <c r="F69" i="6" s="1"/>
  <c r="F74" i="6" s="1"/>
  <c r="D18" i="8" s="1"/>
  <c r="H23" i="8" l="1"/>
  <c r="H36" i="8" s="1"/>
  <c r="H43" i="8" s="1"/>
  <c r="H45" i="8" s="1"/>
  <c r="I23" i="8"/>
  <c r="I36" i="8" s="1"/>
  <c r="I43" i="8" s="1"/>
  <c r="I45" i="8" s="1"/>
  <c r="G23" i="8"/>
  <c r="G36" i="8" s="1"/>
  <c r="G43" i="8" s="1"/>
  <c r="G45" i="8" s="1"/>
  <c r="F23" i="8"/>
  <c r="F36" i="8" s="1"/>
  <c r="F43" i="8" s="1"/>
  <c r="F45" i="8" s="1"/>
</calcChain>
</file>

<file path=xl/sharedStrings.xml><?xml version="1.0" encoding="utf-8"?>
<sst xmlns="http://schemas.openxmlformats.org/spreadsheetml/2006/main" count="1220" uniqueCount="275">
  <si>
    <t>←</t>
    <phoneticPr fontId="2"/>
  </si>
  <si>
    <r>
      <t>A列(</t>
    </r>
    <r>
      <rPr>
        <b/>
        <sz val="11"/>
        <color rgb="FFFF0000"/>
        <rFont val="BIZ UDPゴシック"/>
        <family val="3"/>
        <charset val="128"/>
      </rPr>
      <t>赤</t>
    </r>
    <r>
      <rPr>
        <b/>
        <sz val="11"/>
        <color theme="1"/>
        <rFont val="BIZ UDPゴシック"/>
        <family val="3"/>
        <charset val="128"/>
      </rPr>
      <t>):人身損害・物的損害を選択　B列(</t>
    </r>
    <r>
      <rPr>
        <b/>
        <sz val="11"/>
        <color rgb="FF00B050"/>
        <rFont val="BIZ UDPゴシック"/>
        <family val="3"/>
        <charset val="128"/>
      </rPr>
      <t>緑</t>
    </r>
    <r>
      <rPr>
        <b/>
        <sz val="11"/>
        <color theme="1"/>
        <rFont val="BIZ UDPゴシック"/>
        <family val="3"/>
        <charset val="128"/>
      </rPr>
      <t>):入力のない行を非表示に</t>
    </r>
    <rPh sb="1" eb="2">
      <t>レツ</t>
    </rPh>
    <rPh sb="3" eb="4">
      <t>アカ</t>
    </rPh>
    <rPh sb="6" eb="8">
      <t>ジンシン</t>
    </rPh>
    <rPh sb="8" eb="10">
      <t>ソンガイ</t>
    </rPh>
    <rPh sb="11" eb="13">
      <t>ブッテキ</t>
    </rPh>
    <rPh sb="13" eb="15">
      <t>ソンガイ</t>
    </rPh>
    <rPh sb="22" eb="23">
      <t>ミドリ</t>
    </rPh>
    <rPh sb="25" eb="27">
      <t>ニュウリョク</t>
    </rPh>
    <rPh sb="30" eb="31">
      <t>ギョウ</t>
    </rPh>
    <rPh sb="32" eb="35">
      <t>ヒヒョウジ</t>
    </rPh>
    <phoneticPr fontId="2"/>
  </si>
  <si>
    <t>03 表題等(常に表示)</t>
    <rPh sb="3" eb="5">
      <t>ヒョウダイ</t>
    </rPh>
    <rPh sb="5" eb="6">
      <t>トウ</t>
    </rPh>
    <rPh sb="7" eb="8">
      <t>ツネ</t>
    </rPh>
    <rPh sb="9" eb="11">
      <t>ヒョウジ</t>
    </rPh>
    <phoneticPr fontId="2"/>
  </si>
  <si>
    <t>02 常に表示</t>
    <phoneticPr fontId="2"/>
  </si>
  <si>
    <t>（別紙）</t>
    <rPh sb="1" eb="3">
      <t>ベッシ</t>
    </rPh>
    <phoneticPr fontId="2"/>
  </si>
  <si>
    <t>令和●年(ワ)第●●●●号</t>
    <rPh sb="0" eb="2">
      <t>レイワ</t>
    </rPh>
    <rPh sb="3" eb="4">
      <t>ネン</t>
    </rPh>
    <rPh sb="7" eb="8">
      <t>ダイ</t>
    </rPh>
    <rPh sb="12" eb="13">
      <t>ゴウ</t>
    </rPh>
    <phoneticPr fontId="2"/>
  </si>
  <si>
    <t>最終更新日：</t>
    <rPh sb="0" eb="2">
      <t>サイシュウ</t>
    </rPh>
    <rPh sb="2" eb="5">
      <t>コウシンビ</t>
    </rPh>
    <phoneticPr fontId="2"/>
  </si>
  <si>
    <t>原告　○○</t>
    <rPh sb="0" eb="2">
      <t>ゲンコク</t>
    </rPh>
    <phoneticPr fontId="2"/>
  </si>
  <si>
    <t>最終更新者：</t>
    <rPh sb="0" eb="2">
      <t>サイシュウ</t>
    </rPh>
    <rPh sb="2" eb="5">
      <t>コウシンシャ</t>
    </rPh>
    <phoneticPr fontId="2"/>
  </si>
  <si>
    <t>原告(ら)代理人</t>
  </si>
  <si>
    <t>被告　○○</t>
    <rPh sb="0" eb="1">
      <t>ヒ</t>
    </rPh>
    <rPh sb="1" eb="2">
      <t>コク</t>
    </rPh>
    <phoneticPr fontId="2"/>
  </si>
  <si>
    <t>事案の概要</t>
    <rPh sb="0" eb="2">
      <t>ジアン</t>
    </rPh>
    <rPh sb="3" eb="5">
      <t>ガイヨウ</t>
    </rPh>
    <phoneticPr fontId="2"/>
  </si>
  <si>
    <r>
      <t>１　事故の発生　</t>
    </r>
    <r>
      <rPr>
        <sz val="11"/>
        <color theme="1"/>
        <rFont val="BIZ UDPゴシック"/>
        <family val="3"/>
        <charset val="128"/>
      </rPr>
      <t>（※なるべく争いのないように簡潔に記載してください。）</t>
    </r>
    <rPh sb="2" eb="4">
      <t>ジコ</t>
    </rPh>
    <rPh sb="5" eb="7">
      <t>ハッセイ</t>
    </rPh>
    <phoneticPr fontId="2"/>
  </si>
  <si>
    <t>項目</t>
    <rPh sb="0" eb="2">
      <t>コウモク</t>
    </rPh>
    <phoneticPr fontId="2"/>
  </si>
  <si>
    <t>原告側主張等</t>
    <rPh sb="0" eb="2">
      <t>ゲンコク</t>
    </rPh>
    <rPh sb="2" eb="3">
      <t>ガワ</t>
    </rPh>
    <rPh sb="3" eb="5">
      <t>シュチョウ</t>
    </rPh>
    <rPh sb="5" eb="6">
      <t>トウ</t>
    </rPh>
    <phoneticPr fontId="2"/>
  </si>
  <si>
    <t>証拠</t>
    <rPh sb="0" eb="2">
      <t>ショウコ</t>
    </rPh>
    <phoneticPr fontId="2"/>
  </si>
  <si>
    <t>被告側主張等</t>
    <rPh sb="0" eb="2">
      <t>ヒコク</t>
    </rPh>
    <rPh sb="2" eb="3">
      <t>ガワ</t>
    </rPh>
    <rPh sb="3" eb="5">
      <t>シュチョウ</t>
    </rPh>
    <rPh sb="5" eb="6">
      <t>トウ</t>
    </rPh>
    <phoneticPr fontId="2"/>
  </si>
  <si>
    <t>日時</t>
    <phoneticPr fontId="2"/>
  </si>
  <si>
    <t>場所</t>
    <rPh sb="0" eb="2">
      <t>バショ</t>
    </rPh>
    <phoneticPr fontId="2"/>
  </si>
  <si>
    <t>甲●</t>
    <rPh sb="0" eb="1">
      <t>コウ</t>
    </rPh>
    <phoneticPr fontId="2"/>
  </si>
  <si>
    <t>現場の状況</t>
    <rPh sb="0" eb="2">
      <t>ゲンバ</t>
    </rPh>
    <rPh sb="3" eb="5">
      <t>ジョウキョウ</t>
    </rPh>
    <phoneticPr fontId="2"/>
  </si>
  <si>
    <t>関係車両等</t>
    <rPh sb="0" eb="2">
      <t>カンケイ</t>
    </rPh>
    <rPh sb="2" eb="4">
      <t>シャリョウ</t>
    </rPh>
    <rPh sb="4" eb="5">
      <t>トウ</t>
    </rPh>
    <phoneticPr fontId="2"/>
  </si>
  <si>
    <t>原告側</t>
    <rPh sb="0" eb="2">
      <t>ゲンコク</t>
    </rPh>
    <rPh sb="2" eb="3">
      <t>ガワ</t>
    </rPh>
    <phoneticPr fontId="2"/>
  </si>
  <si>
    <t>※プルダウンで選択</t>
    <rPh sb="7" eb="9">
      <t>センタク</t>
    </rPh>
    <phoneticPr fontId="2"/>
  </si>
  <si>
    <t>登録番号：</t>
    <rPh sb="0" eb="2">
      <t>トウロク</t>
    </rPh>
    <rPh sb="2" eb="4">
      <t>バンゴウ</t>
    </rPh>
    <phoneticPr fontId="2"/>
  </si>
  <si>
    <t>運転者：</t>
    <rPh sb="0" eb="2">
      <t>ウンテン</t>
    </rPh>
    <rPh sb="2" eb="3">
      <t>シャ</t>
    </rPh>
    <phoneticPr fontId="2"/>
  </si>
  <si>
    <t>原告</t>
    <rPh sb="0" eb="2">
      <t>ゲンコク</t>
    </rPh>
    <phoneticPr fontId="2"/>
  </si>
  <si>
    <t>所有者：</t>
    <rPh sb="0" eb="3">
      <t>ショユウシャ</t>
    </rPh>
    <phoneticPr fontId="2"/>
  </si>
  <si>
    <t>被告側</t>
    <rPh sb="0" eb="3">
      <t>ヒコクガワ</t>
    </rPh>
    <phoneticPr fontId="2"/>
  </si>
  <si>
    <t>被告</t>
    <rPh sb="0" eb="2">
      <t>ヒコク</t>
    </rPh>
    <phoneticPr fontId="2"/>
  </si>
  <si>
    <t>態様</t>
    <rPh sb="0" eb="2">
      <t>タイヨウ</t>
    </rPh>
    <phoneticPr fontId="2"/>
  </si>
  <si>
    <r>
      <t>２　責任原因　</t>
    </r>
    <r>
      <rPr>
        <sz val="11"/>
        <color theme="1"/>
        <rFont val="BIZ UDPゴシック"/>
        <family val="3"/>
        <charset val="128"/>
      </rPr>
      <t>（※なるべく争いのないように簡潔に記載してください。）</t>
    </r>
    <rPh sb="13" eb="14">
      <t>アラソ</t>
    </rPh>
    <rPh sb="21" eb="23">
      <t>カンケツ</t>
    </rPh>
    <rPh sb="24" eb="26">
      <t>キサイ</t>
    </rPh>
    <phoneticPr fontId="2"/>
  </si>
  <si>
    <t>責任主体</t>
    <rPh sb="0" eb="2">
      <t>セキニン</t>
    </rPh>
    <rPh sb="2" eb="4">
      <t>シュタイ</t>
    </rPh>
    <phoneticPr fontId="2"/>
  </si>
  <si>
    <t>被告</t>
  </si>
  <si>
    <t>民法７０９条</t>
    <rPh sb="0" eb="2">
      <t>ミンポウ</t>
    </rPh>
    <rPh sb="5" eb="6">
      <t>ジョウ</t>
    </rPh>
    <phoneticPr fontId="2"/>
  </si>
  <si>
    <t>01 人身損害</t>
    <rPh sb="3" eb="5">
      <t>ジンシン</t>
    </rPh>
    <rPh sb="5" eb="7">
      <t>ソンガイ</t>
    </rPh>
    <phoneticPr fontId="2"/>
  </si>
  <si>
    <t>３　受傷内容等</t>
    <rPh sb="2" eb="4">
      <t>ジュショウ</t>
    </rPh>
    <rPh sb="4" eb="6">
      <t>ナイヨウ</t>
    </rPh>
    <rPh sb="6" eb="7">
      <t>トウ</t>
    </rPh>
    <phoneticPr fontId="2"/>
  </si>
  <si>
    <t>受傷者</t>
    <rPh sb="0" eb="3">
      <t>ジュショウシャ</t>
    </rPh>
    <phoneticPr fontId="2"/>
  </si>
  <si>
    <t>生年月日：</t>
    <rPh sb="0" eb="2">
      <t>セイネン</t>
    </rPh>
    <rPh sb="2" eb="4">
      <t>ガッピ</t>
    </rPh>
    <phoneticPr fontId="2"/>
  </si>
  <si>
    <t>職業：</t>
    <rPh sb="0" eb="2">
      <t>ショクギョウ</t>
    </rPh>
    <phoneticPr fontId="2"/>
  </si>
  <si>
    <t>傷病名</t>
    <rPh sb="0" eb="2">
      <t>ショウビョウ</t>
    </rPh>
    <rPh sb="2" eb="3">
      <t>メイ</t>
    </rPh>
    <phoneticPr fontId="2"/>
  </si>
  <si>
    <t>治療経過</t>
    <rPh sb="0" eb="2">
      <t>チリョウ</t>
    </rPh>
    <rPh sb="2" eb="4">
      <t>ケイカ</t>
    </rPh>
    <phoneticPr fontId="2"/>
  </si>
  <si>
    <t>医療機関等</t>
    <rPh sb="0" eb="2">
      <t>イリョウ</t>
    </rPh>
    <rPh sb="2" eb="4">
      <t>キカン</t>
    </rPh>
    <rPh sb="4" eb="5">
      <t>トウ</t>
    </rPh>
    <phoneticPr fontId="2"/>
  </si>
  <si>
    <t>入院/通院</t>
    <rPh sb="0" eb="2">
      <t>ニュウイン</t>
    </rPh>
    <rPh sb="3" eb="5">
      <t>ツウイン</t>
    </rPh>
    <phoneticPr fontId="2"/>
  </si>
  <si>
    <t>開始</t>
    <rPh sb="0" eb="2">
      <t>カイシ</t>
    </rPh>
    <phoneticPr fontId="2"/>
  </si>
  <si>
    <t>終了</t>
    <rPh sb="0" eb="2">
      <t>シュウリョウ</t>
    </rPh>
    <phoneticPr fontId="2"/>
  </si>
  <si>
    <t>入院</t>
    <rPh sb="0" eb="2">
      <t>ニュウイン</t>
    </rPh>
    <phoneticPr fontId="2"/>
  </si>
  <si>
    <t>実通院</t>
    <rPh sb="0" eb="1">
      <t>ジツ</t>
    </rPh>
    <rPh sb="1" eb="3">
      <t>ツウイン</t>
    </rPh>
    <phoneticPr fontId="2"/>
  </si>
  <si>
    <t>(この行より上に入力してください)</t>
    <rPh sb="3" eb="4">
      <t>ギョウ</t>
    </rPh>
    <rPh sb="6" eb="7">
      <t>ウエ</t>
    </rPh>
    <rPh sb="8" eb="10">
      <t>ニュウリョク</t>
    </rPh>
    <phoneticPr fontId="2"/>
  </si>
  <si>
    <t>（入通院重複）</t>
    <rPh sb="1" eb="2">
      <t>ニュウ</t>
    </rPh>
    <rPh sb="2" eb="4">
      <t>ツウイン</t>
    </rPh>
    <rPh sb="4" eb="6">
      <t>チョウフク</t>
    </rPh>
    <phoneticPr fontId="2"/>
  </si>
  <si>
    <t>通算</t>
    <rPh sb="0" eb="2">
      <t>ツウサン</t>
    </rPh>
    <phoneticPr fontId="2"/>
  </si>
  <si>
    <t>症状固定日
(治療終了日)</t>
    <rPh sb="0" eb="5">
      <t>ショウジョウコテイビ</t>
    </rPh>
    <rPh sb="7" eb="12">
      <t>チリョウシュウリョウビ</t>
    </rPh>
    <phoneticPr fontId="2"/>
  </si>
  <si>
    <t>後遺障害</t>
    <rPh sb="0" eb="2">
      <t>コウイ</t>
    </rPh>
    <rPh sb="2" eb="4">
      <t>ショウガイ</t>
    </rPh>
    <phoneticPr fontId="2"/>
  </si>
  <si>
    <t>部位・内容等</t>
    <rPh sb="0" eb="2">
      <t>ブイ</t>
    </rPh>
    <rPh sb="3" eb="5">
      <t>ナイヨウ</t>
    </rPh>
    <rPh sb="5" eb="6">
      <t>トウ</t>
    </rPh>
    <phoneticPr fontId="2"/>
  </si>
  <si>
    <t>自賠責認定等級</t>
    <rPh sb="0" eb="3">
      <t>ジバイセキ</t>
    </rPh>
    <rPh sb="3" eb="5">
      <t>ニンテイ</t>
    </rPh>
    <rPh sb="5" eb="7">
      <t>トウキュウ</t>
    </rPh>
    <phoneticPr fontId="2"/>
  </si>
  <si>
    <t>原告側主張等級</t>
    <rPh sb="0" eb="2">
      <t>ゲンコク</t>
    </rPh>
    <rPh sb="2" eb="3">
      <t>ガワ</t>
    </rPh>
    <rPh sb="3" eb="5">
      <t>シュチョウ</t>
    </rPh>
    <rPh sb="5" eb="7">
      <t>トウキュウ</t>
    </rPh>
    <phoneticPr fontId="2"/>
  </si>
  <si>
    <t>●級●号</t>
    <rPh sb="1" eb="2">
      <t>キュウ</t>
    </rPh>
    <rPh sb="3" eb="4">
      <t>ゴウ</t>
    </rPh>
    <phoneticPr fontId="2"/>
  </si>
  <si>
    <t>原告側
主張</t>
    <rPh sb="0" eb="2">
      <t>ゲンコク</t>
    </rPh>
    <rPh sb="2" eb="3">
      <t>ガワ</t>
    </rPh>
    <rPh sb="4" eb="6">
      <t>シュチョウ</t>
    </rPh>
    <phoneticPr fontId="2"/>
  </si>
  <si>
    <t>その他</t>
    <rPh sb="2" eb="3">
      <t>タ</t>
    </rPh>
    <phoneticPr fontId="2"/>
  </si>
  <si>
    <r>
      <t>A列(</t>
    </r>
    <r>
      <rPr>
        <b/>
        <sz val="11"/>
        <color rgb="FFFF0000"/>
        <rFont val="BIZ UDPゴシック"/>
        <family val="3"/>
        <charset val="128"/>
      </rPr>
      <t>赤</t>
    </r>
    <r>
      <rPr>
        <b/>
        <sz val="11"/>
        <color theme="1"/>
        <rFont val="BIZ UDPゴシック"/>
        <family val="3"/>
        <charset val="128"/>
      </rPr>
      <t>):人身損害・物的損害を選択　B列(</t>
    </r>
    <r>
      <rPr>
        <b/>
        <sz val="11"/>
        <color rgb="FF00B050"/>
        <rFont val="BIZ UDPゴシック"/>
        <family val="3"/>
        <charset val="128"/>
      </rPr>
      <t>緑</t>
    </r>
    <r>
      <rPr>
        <b/>
        <sz val="11"/>
        <color theme="1"/>
        <rFont val="BIZ UDPゴシック"/>
        <family val="3"/>
        <charset val="128"/>
      </rPr>
      <t>):入力のない行を非表示に</t>
    </r>
    <rPh sb="6" eb="8">
      <t>ジンシン</t>
    </rPh>
    <rPh sb="8" eb="10">
      <t>ソンガイ</t>
    </rPh>
    <rPh sb="11" eb="13">
      <t>ブッテキ</t>
    </rPh>
    <rPh sb="13" eb="15">
      <t>ソンガイ</t>
    </rPh>
    <rPh sb="25" eb="27">
      <t>ニュウリョク</t>
    </rPh>
    <rPh sb="30" eb="31">
      <t>ギョウ</t>
    </rPh>
    <rPh sb="32" eb="35">
      <t>ヒヒョウジ</t>
    </rPh>
    <phoneticPr fontId="2"/>
  </si>
  <si>
    <r>
      <rPr>
        <b/>
        <sz val="12"/>
        <color theme="1"/>
        <rFont val="BIZ UDPゴシック"/>
        <family val="3"/>
        <charset val="128"/>
      </rPr>
      <t>（別紙）</t>
    </r>
    <r>
      <rPr>
        <b/>
        <sz val="20"/>
        <color theme="1"/>
        <rFont val="BIZ UDPゴシック"/>
        <family val="3"/>
        <charset val="128"/>
      </rPr>
      <t>損害額一覧表</t>
    </r>
    <rPh sb="4" eb="6">
      <t>ソンガイ</t>
    </rPh>
    <rPh sb="6" eb="7">
      <t>ガク</t>
    </rPh>
    <rPh sb="7" eb="10">
      <t>イチランヒョウ</t>
    </rPh>
    <phoneticPr fontId="2"/>
  </si>
  <si>
    <t>損害項目等
(人身損害)</t>
    <rPh sb="0" eb="2">
      <t>ソンガイ</t>
    </rPh>
    <rPh sb="2" eb="4">
      <t>コウモク</t>
    </rPh>
    <rPh sb="4" eb="5">
      <t>トウ</t>
    </rPh>
    <rPh sb="7" eb="9">
      <t>ジンシン</t>
    </rPh>
    <rPh sb="9" eb="11">
      <t>ソンガイ</t>
    </rPh>
    <phoneticPr fontId="2"/>
  </si>
  <si>
    <t>試算１</t>
    <rPh sb="0" eb="2">
      <t>シサン</t>
    </rPh>
    <phoneticPr fontId="2"/>
  </si>
  <si>
    <t>試算２</t>
    <rPh sb="0" eb="2">
      <t>シサン</t>
    </rPh>
    <phoneticPr fontId="2"/>
  </si>
  <si>
    <t>試算３</t>
    <rPh sb="0" eb="2">
      <t>シサン</t>
    </rPh>
    <phoneticPr fontId="2"/>
  </si>
  <si>
    <t>試算４</t>
    <rPh sb="0" eb="2">
      <t>シサン</t>
    </rPh>
    <phoneticPr fontId="2"/>
  </si>
  <si>
    <t>金額等</t>
    <rPh sb="0" eb="2">
      <t>キンガク</t>
    </rPh>
    <rPh sb="2" eb="3">
      <t>トウ</t>
    </rPh>
    <phoneticPr fontId="2"/>
  </si>
  <si>
    <t>理由等</t>
    <rPh sb="0" eb="2">
      <t>リユウ</t>
    </rPh>
    <rPh sb="2" eb="3">
      <t>トウ</t>
    </rPh>
    <phoneticPr fontId="2"/>
  </si>
  <si>
    <t>理由・証拠等</t>
    <rPh sb="0" eb="2">
      <t>リユウ</t>
    </rPh>
    <rPh sb="3" eb="5">
      <t>ショウコ</t>
    </rPh>
    <rPh sb="5" eb="6">
      <t>トウ</t>
    </rPh>
    <phoneticPr fontId="2"/>
  </si>
  <si>
    <t>備考</t>
    <rPh sb="0" eb="2">
      <t>ビコウ</t>
    </rPh>
    <phoneticPr fontId="2"/>
  </si>
  <si>
    <t>療養費</t>
    <rPh sb="0" eb="3">
      <t>リョウヨウヒ</t>
    </rPh>
    <phoneticPr fontId="2"/>
  </si>
  <si>
    <t>治療費・文書料</t>
  </si>
  <si>
    <t>治療費等集計表のとおり</t>
    <phoneticPr fontId="2"/>
  </si>
  <si>
    <t>装具代</t>
    <rPh sb="0" eb="3">
      <t>ソウグダイ</t>
    </rPh>
    <phoneticPr fontId="2"/>
  </si>
  <si>
    <t>入院雑費</t>
    <rPh sb="0" eb="2">
      <t>ニュウイン</t>
    </rPh>
    <rPh sb="2" eb="4">
      <t>ザッピ</t>
    </rPh>
    <phoneticPr fontId="6"/>
  </si>
  <si>
    <t>【例】○○○○円×〇○日</t>
    <rPh sb="1" eb="2">
      <t>レイ</t>
    </rPh>
    <rPh sb="7" eb="8">
      <t>エン</t>
    </rPh>
    <rPh sb="11" eb="12">
      <t>ニチ</t>
    </rPh>
    <phoneticPr fontId="2"/>
  </si>
  <si>
    <t>入院付添費</t>
    <rPh sb="0" eb="2">
      <t>ニュウイン</t>
    </rPh>
    <rPh sb="2" eb="3">
      <t>ツ</t>
    </rPh>
    <rPh sb="3" eb="4">
      <t>ソ</t>
    </rPh>
    <rPh sb="4" eb="5">
      <t>ヒ</t>
    </rPh>
    <phoneticPr fontId="6"/>
  </si>
  <si>
    <t>【例】○○○○円×○○日</t>
    <rPh sb="1" eb="2">
      <t>レイ</t>
    </rPh>
    <rPh sb="7" eb="8">
      <t>エン</t>
    </rPh>
    <rPh sb="11" eb="12">
      <t>ニチ</t>
    </rPh>
    <phoneticPr fontId="2"/>
  </si>
  <si>
    <t>通院交通費</t>
    <rPh sb="0" eb="2">
      <t>ツウイン</t>
    </rPh>
    <rPh sb="2" eb="5">
      <t>コウツウヒ</t>
    </rPh>
    <phoneticPr fontId="6"/>
  </si>
  <si>
    <t>治療費等集計表のとおり</t>
  </si>
  <si>
    <t>(この行より上に入力してください）</t>
    <rPh sb="3" eb="4">
      <t>ギョウ</t>
    </rPh>
    <rPh sb="6" eb="7">
      <t>ウエ</t>
    </rPh>
    <rPh sb="8" eb="10">
      <t>ニュウリョク</t>
    </rPh>
    <phoneticPr fontId="2"/>
  </si>
  <si>
    <t>介護費</t>
    <rPh sb="0" eb="2">
      <t>カイゴ</t>
    </rPh>
    <rPh sb="2" eb="3">
      <t>ヒ</t>
    </rPh>
    <phoneticPr fontId="2"/>
  </si>
  <si>
    <t>将来介護費</t>
    <rPh sb="0" eb="2">
      <t>ショウライ</t>
    </rPh>
    <rPh sb="2" eb="4">
      <t>カイゴ</t>
    </rPh>
    <rPh sb="4" eb="5">
      <t>ヒ</t>
    </rPh>
    <phoneticPr fontId="6"/>
  </si>
  <si>
    <t>その他
積極損害</t>
    <rPh sb="2" eb="3">
      <t>タ</t>
    </rPh>
    <rPh sb="4" eb="6">
      <t>セッキョク</t>
    </rPh>
    <rPh sb="6" eb="8">
      <t>ソンガイ</t>
    </rPh>
    <phoneticPr fontId="2"/>
  </si>
  <si>
    <t>消極
損害</t>
    <rPh sb="0" eb="2">
      <t>ショウキョク</t>
    </rPh>
    <rPh sb="3" eb="5">
      <t>ソンガイ</t>
    </rPh>
    <phoneticPr fontId="2"/>
  </si>
  <si>
    <t>休業損害</t>
    <rPh sb="0" eb="2">
      <t>キュウギョウ</t>
    </rPh>
    <rPh sb="2" eb="4">
      <t>ソンガイ</t>
    </rPh>
    <phoneticPr fontId="6"/>
  </si>
  <si>
    <t>休業損害計算欄のとおり</t>
    <phoneticPr fontId="2"/>
  </si>
  <si>
    <t>逸失利益</t>
    <rPh sb="0" eb="2">
      <t>イッシツ</t>
    </rPh>
    <rPh sb="2" eb="4">
      <t>リエキ</t>
    </rPh>
    <phoneticPr fontId="2"/>
  </si>
  <si>
    <t>逸失利益算定欄のとおり</t>
  </si>
  <si>
    <t>慰謝料</t>
    <rPh sb="0" eb="3">
      <t>イシャリョウ</t>
    </rPh>
    <phoneticPr fontId="2"/>
  </si>
  <si>
    <t>通院慰謝料</t>
  </si>
  <si>
    <t>後遺障害慰謝料</t>
  </si>
  <si>
    <t>小計</t>
    <rPh sb="0" eb="2">
      <t>ショウケイ</t>
    </rPh>
    <phoneticPr fontId="7"/>
  </si>
  <si>
    <t>素因
減額</t>
    <rPh sb="0" eb="2">
      <t>ソイン</t>
    </rPh>
    <rPh sb="3" eb="5">
      <t>ゲンガク</t>
    </rPh>
    <phoneticPr fontId="2"/>
  </si>
  <si>
    <t>素因減額率</t>
    <rPh sb="0" eb="2">
      <t>ソイン</t>
    </rPh>
    <rPh sb="2" eb="4">
      <t>ゲンガク</t>
    </rPh>
    <rPh sb="4" eb="5">
      <t>リツ</t>
    </rPh>
    <phoneticPr fontId="7"/>
  </si>
  <si>
    <t>素因減額</t>
    <rPh sb="0" eb="2">
      <t>ソイン</t>
    </rPh>
    <rPh sb="2" eb="4">
      <t>ゲンガク</t>
    </rPh>
    <phoneticPr fontId="7"/>
  </si>
  <si>
    <t>素因減額後</t>
    <rPh sb="0" eb="2">
      <t>ソイン</t>
    </rPh>
    <rPh sb="2" eb="4">
      <t>ゲンガク</t>
    </rPh>
    <rPh sb="4" eb="5">
      <t>ゴ</t>
    </rPh>
    <phoneticPr fontId="7"/>
  </si>
  <si>
    <t>過失
相殺</t>
    <rPh sb="0" eb="2">
      <t>カシツ</t>
    </rPh>
    <rPh sb="3" eb="5">
      <t>ソウサイ</t>
    </rPh>
    <phoneticPr fontId="2"/>
  </si>
  <si>
    <t>過失相殺率</t>
    <rPh sb="0" eb="2">
      <t>カシツ</t>
    </rPh>
    <rPh sb="2" eb="4">
      <t>ソウサイ</t>
    </rPh>
    <rPh sb="4" eb="5">
      <t>リツ</t>
    </rPh>
    <phoneticPr fontId="7"/>
  </si>
  <si>
    <t>過失相殺</t>
    <rPh sb="0" eb="2">
      <t>カシツ</t>
    </rPh>
    <rPh sb="2" eb="4">
      <t>ソウサイ</t>
    </rPh>
    <phoneticPr fontId="2"/>
  </si>
  <si>
    <t>過失相殺後</t>
    <rPh sb="0" eb="2">
      <t>カシツ</t>
    </rPh>
    <rPh sb="2" eb="4">
      <t>ソウサイ</t>
    </rPh>
    <rPh sb="4" eb="5">
      <t>ゴ</t>
    </rPh>
    <phoneticPr fontId="7"/>
  </si>
  <si>
    <t>損害の
填補等</t>
    <rPh sb="0" eb="2">
      <t>ソンガイ</t>
    </rPh>
    <rPh sb="4" eb="6">
      <t>テンポ</t>
    </rPh>
    <rPh sb="6" eb="7">
      <t>トウ</t>
    </rPh>
    <phoneticPr fontId="2"/>
  </si>
  <si>
    <t>任意保険金(治療費)</t>
    <rPh sb="4" eb="5">
      <t>キン</t>
    </rPh>
    <rPh sb="6" eb="9">
      <t>チリョウヒ</t>
    </rPh>
    <phoneticPr fontId="8"/>
  </si>
  <si>
    <t>任意保険金(その他)</t>
    <rPh sb="0" eb="2">
      <t>ニンイ</t>
    </rPh>
    <rPh sb="2" eb="4">
      <t>ホケン</t>
    </rPh>
    <rPh sb="4" eb="5">
      <t>キン</t>
    </rPh>
    <rPh sb="8" eb="9">
      <t>タ</t>
    </rPh>
    <phoneticPr fontId="2"/>
  </si>
  <si>
    <t>労災保険金等</t>
  </si>
  <si>
    <t>人身傷害保険金</t>
    <rPh sb="0" eb="2">
      <t>ジンシン</t>
    </rPh>
    <rPh sb="2" eb="4">
      <t>ショウガイ</t>
    </rPh>
    <rPh sb="4" eb="6">
      <t>ホケン</t>
    </rPh>
    <rPh sb="6" eb="7">
      <t>キン</t>
    </rPh>
    <phoneticPr fontId="7"/>
  </si>
  <si>
    <t>自賠責保険金</t>
    <rPh sb="5" eb="6">
      <t>キン</t>
    </rPh>
    <phoneticPr fontId="8"/>
  </si>
  <si>
    <t>控除後</t>
    <rPh sb="0" eb="2">
      <t>コウジョ</t>
    </rPh>
    <rPh sb="2" eb="3">
      <t>ゴ</t>
    </rPh>
    <phoneticPr fontId="7"/>
  </si>
  <si>
    <t>弁護士費用</t>
    <rPh sb="0" eb="3">
      <t>ベンゴシ</t>
    </rPh>
    <rPh sb="3" eb="5">
      <t>ヒヨウ</t>
    </rPh>
    <phoneticPr fontId="7"/>
  </si>
  <si>
    <t>合計</t>
    <rPh sb="0" eb="2">
      <t>ゴウケイ</t>
    </rPh>
    <phoneticPr fontId="7"/>
  </si>
  <si>
    <t>02 物的損害</t>
    <rPh sb="3" eb="5">
      <t>ブッテキ</t>
    </rPh>
    <rPh sb="5" eb="7">
      <t>ソンガイ</t>
    </rPh>
    <phoneticPr fontId="2"/>
  </si>
  <si>
    <t>損害項目等
(物的損害)</t>
    <rPh sb="0" eb="2">
      <t>ソンガイ</t>
    </rPh>
    <rPh sb="2" eb="4">
      <t>コウモク</t>
    </rPh>
    <rPh sb="4" eb="5">
      <t>トウ</t>
    </rPh>
    <rPh sb="7" eb="9">
      <t>ブッテキ</t>
    </rPh>
    <rPh sb="9" eb="11">
      <t>ソンガイ</t>
    </rPh>
    <phoneticPr fontId="2"/>
  </si>
  <si>
    <t>損害</t>
    <rPh sb="0" eb="2">
      <t>ソンガイ</t>
    </rPh>
    <phoneticPr fontId="2"/>
  </si>
  <si>
    <t>車両修理費</t>
    <rPh sb="0" eb="2">
      <t>シャリョウ</t>
    </rPh>
    <rPh sb="2" eb="5">
      <t>シュウリヒ</t>
    </rPh>
    <phoneticPr fontId="2"/>
  </si>
  <si>
    <t>レッカー費用</t>
  </si>
  <si>
    <t>代車費用</t>
  </si>
  <si>
    <t>車両保険金</t>
    <rPh sb="0" eb="2">
      <t>シャリョウ</t>
    </rPh>
    <rPh sb="2" eb="4">
      <t>ホケン</t>
    </rPh>
    <rPh sb="4" eb="5">
      <t>キン</t>
    </rPh>
    <phoneticPr fontId="7"/>
  </si>
  <si>
    <t>基本データ</t>
    <rPh sb="0" eb="2">
      <t>キホン</t>
    </rPh>
    <phoneticPr fontId="2"/>
  </si>
  <si>
    <t>生年月日</t>
    <rPh sb="0" eb="4">
      <t>セイネンガッピ</t>
    </rPh>
    <phoneticPr fontId="2"/>
  </si>
  <si>
    <t>事故年月日</t>
    <rPh sb="0" eb="2">
      <t>ジコ</t>
    </rPh>
    <rPh sb="2" eb="5">
      <t>ネンガッピ</t>
    </rPh>
    <rPh sb="4" eb="5">
      <t>ビ</t>
    </rPh>
    <phoneticPr fontId="2"/>
  </si>
  <si>
    <t>事故時年齢</t>
    <rPh sb="0" eb="2">
      <t>ジコ</t>
    </rPh>
    <rPh sb="2" eb="3">
      <t>ジ</t>
    </rPh>
    <rPh sb="3" eb="5">
      <t>ネンレイ</t>
    </rPh>
    <phoneticPr fontId="2"/>
  </si>
  <si>
    <t>法定利率</t>
    <rPh sb="0" eb="4">
      <t>ホウテイリリツ</t>
    </rPh>
    <phoneticPr fontId="2"/>
  </si>
  <si>
    <t>休業損害</t>
    <rPh sb="0" eb="2">
      <t>キュウギョウ</t>
    </rPh>
    <rPh sb="2" eb="4">
      <t>ソンガイ</t>
    </rPh>
    <phoneticPr fontId="2"/>
  </si>
  <si>
    <t>(期間１)</t>
    <rPh sb="1" eb="3">
      <t>キカン</t>
    </rPh>
    <phoneticPr fontId="2"/>
  </si>
  <si>
    <t>基礎収入/日</t>
    <rPh sb="0" eb="2">
      <t>キソ</t>
    </rPh>
    <rPh sb="2" eb="4">
      <t>シュウニュウ</t>
    </rPh>
    <rPh sb="5" eb="6">
      <t>ニチ</t>
    </rPh>
    <phoneticPr fontId="2"/>
  </si>
  <si>
    <t>休業日数</t>
  </si>
  <si>
    <t>休業率</t>
    <rPh sb="0" eb="2">
      <t>キュウギョウ</t>
    </rPh>
    <rPh sb="2" eb="3">
      <t>リツ</t>
    </rPh>
    <phoneticPr fontId="2"/>
  </si>
  <si>
    <t>休業損害(期間１)</t>
    <rPh sb="0" eb="2">
      <t>キュウギョウ</t>
    </rPh>
    <rPh sb="2" eb="4">
      <t>ソンガイ</t>
    </rPh>
    <rPh sb="5" eb="7">
      <t>キカン</t>
    </rPh>
    <phoneticPr fontId="2"/>
  </si>
  <si>
    <t>(期間２)</t>
    <rPh sb="1" eb="3">
      <t>キカン</t>
    </rPh>
    <phoneticPr fontId="2"/>
  </si>
  <si>
    <t>休業損害(期間２)</t>
    <rPh sb="0" eb="2">
      <t>キュウギョウ</t>
    </rPh>
    <rPh sb="2" eb="4">
      <t>ソンガイ</t>
    </rPh>
    <rPh sb="5" eb="7">
      <t>キカン</t>
    </rPh>
    <phoneticPr fontId="2"/>
  </si>
  <si>
    <t>(期間３)</t>
    <rPh sb="1" eb="3">
      <t>キカン</t>
    </rPh>
    <phoneticPr fontId="2"/>
  </si>
  <si>
    <t>休業損害(期間３)</t>
    <rPh sb="0" eb="2">
      <t>キュウギョウ</t>
    </rPh>
    <rPh sb="2" eb="4">
      <t>ソンガイ</t>
    </rPh>
    <rPh sb="5" eb="7">
      <t>キカン</t>
    </rPh>
    <phoneticPr fontId="2"/>
  </si>
  <si>
    <t>休業損害合計</t>
    <rPh sb="0" eb="2">
      <t>キュウギョウ</t>
    </rPh>
    <rPh sb="2" eb="4">
      <t>ソンガイ</t>
    </rPh>
    <rPh sb="4" eb="6">
      <t>ゴウケイ</t>
    </rPh>
    <phoneticPr fontId="2"/>
  </si>
  <si>
    <t>基礎収入</t>
    <rPh sb="0" eb="2">
      <t>キソ</t>
    </rPh>
    <rPh sb="2" eb="4">
      <t>シュウニュウ</t>
    </rPh>
    <phoneticPr fontId="2"/>
  </si>
  <si>
    <t>労働能力喪失率</t>
    <rPh sb="0" eb="7">
      <t>ロウドウノウリョクソウシツリツ</t>
    </rPh>
    <phoneticPr fontId="2"/>
  </si>
  <si>
    <t>生活費控除率</t>
    <rPh sb="0" eb="3">
      <t>セイカツヒ</t>
    </rPh>
    <rPh sb="3" eb="5">
      <t>コウジョ</t>
    </rPh>
    <rPh sb="5" eb="6">
      <t>リツ</t>
    </rPh>
    <phoneticPr fontId="2"/>
  </si>
  <si>
    <t>喪失期間始期年齢</t>
    <rPh sb="0" eb="2">
      <t>ソウシツ</t>
    </rPh>
    <rPh sb="2" eb="4">
      <t>キカン</t>
    </rPh>
    <rPh sb="4" eb="6">
      <t>シキ</t>
    </rPh>
    <rPh sb="6" eb="8">
      <t>ネンレイ</t>
    </rPh>
    <phoneticPr fontId="2"/>
  </si>
  <si>
    <t>喪失期間終期年齢</t>
    <rPh sb="0" eb="2">
      <t>ソウシツ</t>
    </rPh>
    <rPh sb="2" eb="4">
      <t>キカン</t>
    </rPh>
    <rPh sb="4" eb="6">
      <t>シュウキ</t>
    </rPh>
    <rPh sb="6" eb="8">
      <t>ネンレイ</t>
    </rPh>
    <phoneticPr fontId="2"/>
  </si>
  <si>
    <t>喪失期間</t>
    <rPh sb="0" eb="2">
      <t>ソウシツ</t>
    </rPh>
    <rPh sb="2" eb="4">
      <t>キカン</t>
    </rPh>
    <phoneticPr fontId="2"/>
  </si>
  <si>
    <t>ライプニッツ係数</t>
    <rPh sb="6" eb="8">
      <t>ケイスウ</t>
    </rPh>
    <phoneticPr fontId="2"/>
  </si>
  <si>
    <t>逸失利益(期間１)</t>
    <rPh sb="0" eb="2">
      <t>イッシツ</t>
    </rPh>
    <rPh sb="2" eb="4">
      <t>リエキ</t>
    </rPh>
    <rPh sb="5" eb="7">
      <t>キカン</t>
    </rPh>
    <phoneticPr fontId="2"/>
  </si>
  <si>
    <t>逸失利益(期間２)</t>
    <rPh sb="0" eb="2">
      <t>イッシツ</t>
    </rPh>
    <rPh sb="2" eb="4">
      <t>リエキ</t>
    </rPh>
    <rPh sb="5" eb="7">
      <t>キカン</t>
    </rPh>
    <phoneticPr fontId="2"/>
  </si>
  <si>
    <t>逸失利益(期間３)</t>
    <rPh sb="0" eb="2">
      <t>イッシツ</t>
    </rPh>
    <rPh sb="2" eb="4">
      <t>リエキ</t>
    </rPh>
    <rPh sb="5" eb="7">
      <t>キカン</t>
    </rPh>
    <phoneticPr fontId="2"/>
  </si>
  <si>
    <t>逸失利益合計</t>
    <rPh sb="0" eb="2">
      <t>イッシツ</t>
    </rPh>
    <rPh sb="2" eb="4">
      <t>リエキ</t>
    </rPh>
    <rPh sb="4" eb="6">
      <t>ゴウケイ</t>
    </rPh>
    <phoneticPr fontId="2"/>
  </si>
  <si>
    <t>労災保険金等充当</t>
    <rPh sb="0" eb="2">
      <t>ロウサイ</t>
    </rPh>
    <rPh sb="2" eb="4">
      <t>ホケン</t>
    </rPh>
    <rPh sb="4" eb="6">
      <t>キントウ</t>
    </rPh>
    <rPh sb="6" eb="8">
      <t>ジュウトウ</t>
    </rPh>
    <phoneticPr fontId="2"/>
  </si>
  <si>
    <t>塡補範囲</t>
    <rPh sb="0" eb="2">
      <t>テンポ</t>
    </rPh>
    <rPh sb="2" eb="4">
      <t>ハンイ</t>
    </rPh>
    <phoneticPr fontId="2"/>
  </si>
  <si>
    <t>給付の種類</t>
    <rPh sb="0" eb="2">
      <t>キュウフ</t>
    </rPh>
    <rPh sb="3" eb="5">
      <t>シュルイ</t>
    </rPh>
    <phoneticPr fontId="2"/>
  </si>
  <si>
    <t>給付額</t>
    <rPh sb="0" eb="2">
      <t>キュウフ</t>
    </rPh>
    <rPh sb="2" eb="3">
      <t>ガク</t>
    </rPh>
    <phoneticPr fontId="2"/>
  </si>
  <si>
    <t>労災・療養</t>
    <rPh sb="0" eb="2">
      <t>ロウサイ</t>
    </rPh>
    <rPh sb="3" eb="5">
      <t>リョウヨウ</t>
    </rPh>
    <phoneticPr fontId="2"/>
  </si>
  <si>
    <t>消極損害</t>
    <rPh sb="0" eb="2">
      <t>ショウキョク</t>
    </rPh>
    <rPh sb="2" eb="4">
      <t>ソンガイ</t>
    </rPh>
    <phoneticPr fontId="2"/>
  </si>
  <si>
    <t>労災・休業</t>
    <rPh sb="0" eb="2">
      <t>ロウサイ</t>
    </rPh>
    <rPh sb="3" eb="5">
      <t>キュウギョウ</t>
    </rPh>
    <phoneticPr fontId="2"/>
  </si>
  <si>
    <t>労災・障害</t>
    <rPh sb="0" eb="2">
      <t>ロウサイ</t>
    </rPh>
    <rPh sb="3" eb="5">
      <t>ショウガイ</t>
    </rPh>
    <phoneticPr fontId="2"/>
  </si>
  <si>
    <t>労災・傷病年金</t>
    <rPh sb="0" eb="2">
      <t>ロウサイ</t>
    </rPh>
    <rPh sb="3" eb="5">
      <t>ショウビョウ</t>
    </rPh>
    <rPh sb="5" eb="7">
      <t>ネンキン</t>
    </rPh>
    <phoneticPr fontId="2"/>
  </si>
  <si>
    <t>介護費</t>
    <rPh sb="0" eb="3">
      <t>カイゴヒ</t>
    </rPh>
    <phoneticPr fontId="2"/>
  </si>
  <si>
    <t>労災・介護</t>
    <rPh sb="0" eb="2">
      <t>ロウサイ</t>
    </rPh>
    <rPh sb="3" eb="5">
      <t>カイゴ</t>
    </rPh>
    <phoneticPr fontId="2"/>
  </si>
  <si>
    <t>障害基礎年金</t>
    <rPh sb="0" eb="2">
      <t>ショウガイ</t>
    </rPh>
    <rPh sb="2" eb="6">
      <t>キソネンキン</t>
    </rPh>
    <phoneticPr fontId="2"/>
  </si>
  <si>
    <t>障害厚生年金</t>
    <rPh sb="0" eb="2">
      <t>ショウガイ</t>
    </rPh>
    <rPh sb="2" eb="6">
      <t>コウセイネンキン</t>
    </rPh>
    <phoneticPr fontId="2"/>
  </si>
  <si>
    <t>給付額合計</t>
    <rPh sb="0" eb="3">
      <t>キュウフガク</t>
    </rPh>
    <rPh sb="3" eb="5">
      <t>ゴウケイ</t>
    </rPh>
    <phoneticPr fontId="2"/>
  </si>
  <si>
    <t>損害項目</t>
    <rPh sb="0" eb="2">
      <t>ソンガイ</t>
    </rPh>
    <rPh sb="2" eb="4">
      <t>コウモク</t>
    </rPh>
    <phoneticPr fontId="2"/>
  </si>
  <si>
    <t>A: 損害額合計</t>
    <rPh sb="3" eb="6">
      <t>ソンガイガク</t>
    </rPh>
    <rPh sb="6" eb="8">
      <t>ゴウケイ</t>
    </rPh>
    <phoneticPr fontId="2"/>
  </si>
  <si>
    <t>C: 給付額等</t>
    <rPh sb="3" eb="5">
      <t>キュウフ</t>
    </rPh>
    <rPh sb="5" eb="6">
      <t>ガク</t>
    </rPh>
    <rPh sb="6" eb="7">
      <t>トウ</t>
    </rPh>
    <phoneticPr fontId="2"/>
  </si>
  <si>
    <t>B: (過失相殺後)</t>
    <rPh sb="4" eb="6">
      <t>カシツ</t>
    </rPh>
    <rPh sb="6" eb="9">
      <t>ソウサイゴ</t>
    </rPh>
    <phoneticPr fontId="2"/>
  </si>
  <si>
    <t>D: 充当額</t>
    <rPh sb="3" eb="5">
      <t>ジュウトウ</t>
    </rPh>
    <rPh sb="5" eb="6">
      <t>ガク</t>
    </rPh>
    <phoneticPr fontId="2"/>
  </si>
  <si>
    <t>充当額合計</t>
    <rPh sb="0" eb="2">
      <t>ジュウトウ</t>
    </rPh>
    <rPh sb="2" eb="3">
      <t>ガク</t>
    </rPh>
    <rPh sb="3" eb="5">
      <t>ゴウケイ</t>
    </rPh>
    <phoneticPr fontId="2"/>
  </si>
  <si>
    <t>人身傷害保険金充当</t>
    <rPh sb="0" eb="4">
      <t>ジンシンショウガイ</t>
    </rPh>
    <rPh sb="4" eb="6">
      <t>ホケン</t>
    </rPh>
    <rPh sb="6" eb="7">
      <t>キン</t>
    </rPh>
    <rPh sb="7" eb="9">
      <t>ジュウトウ</t>
    </rPh>
    <phoneticPr fontId="2"/>
  </si>
  <si>
    <t>支払保険金額</t>
    <rPh sb="0" eb="4">
      <t>シハライホケン</t>
    </rPh>
    <rPh sb="4" eb="6">
      <t>キンガク</t>
    </rPh>
    <phoneticPr fontId="2"/>
  </si>
  <si>
    <t>過失相殺前損害額</t>
    <rPh sb="0" eb="5">
      <t>カシツソウサイマエ</t>
    </rPh>
    <rPh sb="5" eb="8">
      <t>ソンガイガク</t>
    </rPh>
    <phoneticPr fontId="2"/>
  </si>
  <si>
    <t>うち原告側過失分</t>
    <rPh sb="2" eb="5">
      <t>ゲンコクガワ</t>
    </rPh>
    <rPh sb="5" eb="8">
      <t>カシツブン</t>
    </rPh>
    <phoneticPr fontId="2"/>
  </si>
  <si>
    <t>過失相殺率</t>
    <rPh sb="0" eb="2">
      <t>カシツ</t>
    </rPh>
    <rPh sb="2" eb="4">
      <t>ソウサイ</t>
    </rPh>
    <rPh sb="4" eb="5">
      <t>リツ</t>
    </rPh>
    <phoneticPr fontId="2"/>
  </si>
  <si>
    <t>充当額</t>
    <rPh sb="0" eb="3">
      <t>ジュウトウガク</t>
    </rPh>
    <phoneticPr fontId="2"/>
  </si>
  <si>
    <t>※　人身傷害保険金と労災保険金の双方の支払がある場合、正しく計算されないことがあるので注意してください。</t>
    <rPh sb="2" eb="9">
      <t>ジンシンショウガイホケンキン</t>
    </rPh>
    <rPh sb="10" eb="15">
      <t>ロウサイホケンキン</t>
    </rPh>
    <rPh sb="16" eb="18">
      <t>ソウホウ</t>
    </rPh>
    <rPh sb="19" eb="21">
      <t>シハライ</t>
    </rPh>
    <rPh sb="24" eb="26">
      <t>バアイ</t>
    </rPh>
    <rPh sb="27" eb="28">
      <t>タダ</t>
    </rPh>
    <rPh sb="30" eb="32">
      <t>ケイサン</t>
    </rPh>
    <rPh sb="43" eb="45">
      <t>チュウイ</t>
    </rPh>
    <phoneticPr fontId="2"/>
  </si>
  <si>
    <t>04 バックデータ</t>
    <phoneticPr fontId="2"/>
  </si>
  <si>
    <t>バックデータ（印刷されません）</t>
    <rPh sb="7" eb="9">
      <t>インサツ</t>
    </rPh>
    <phoneticPr fontId="2"/>
  </si>
  <si>
    <t>データ</t>
    <phoneticPr fontId="2"/>
  </si>
  <si>
    <t>引用元</t>
    <rPh sb="0" eb="2">
      <t>インヨウ</t>
    </rPh>
    <rPh sb="2" eb="3">
      <t>モト</t>
    </rPh>
    <phoneticPr fontId="2"/>
  </si>
  <si>
    <t>事故年月日</t>
    <rPh sb="0" eb="2">
      <t>ジコ</t>
    </rPh>
    <rPh sb="2" eb="5">
      <t>ネンガッピ</t>
    </rPh>
    <phoneticPr fontId="2"/>
  </si>
  <si>
    <t>生年月日</t>
    <rPh sb="0" eb="2">
      <t>セイネン</t>
    </rPh>
    <rPh sb="2" eb="4">
      <t>ガッピ</t>
    </rPh>
    <phoneticPr fontId="2"/>
  </si>
  <si>
    <t>症状固定日</t>
    <rPh sb="0" eb="2">
      <t>ショウジョウ</t>
    </rPh>
    <rPh sb="2" eb="5">
      <t>コテイビ</t>
    </rPh>
    <phoneticPr fontId="2"/>
  </si>
  <si>
    <t>治療関係費合計</t>
    <rPh sb="0" eb="2">
      <t>チリョウ</t>
    </rPh>
    <rPh sb="2" eb="5">
      <t>カンケイヒ</t>
    </rPh>
    <rPh sb="5" eb="7">
      <t>ゴウケイ</t>
    </rPh>
    <phoneticPr fontId="2"/>
  </si>
  <si>
    <t>通院交通費合計</t>
    <rPh sb="0" eb="2">
      <t>ツウイン</t>
    </rPh>
    <rPh sb="2" eb="5">
      <t>コウツウヒ</t>
    </rPh>
    <rPh sb="5" eb="7">
      <t>ゴウケイ</t>
    </rPh>
    <phoneticPr fontId="2"/>
  </si>
  <si>
    <t>労災等給付額合計</t>
    <rPh sb="0" eb="2">
      <t>ロウサイ</t>
    </rPh>
    <rPh sb="2" eb="3">
      <t>トウ</t>
    </rPh>
    <rPh sb="3" eb="6">
      <t>キュウフガク</t>
    </rPh>
    <rPh sb="6" eb="8">
      <t>ゴウケイ</t>
    </rPh>
    <phoneticPr fontId="2"/>
  </si>
  <si>
    <t>労災等充当額合計</t>
    <rPh sb="0" eb="2">
      <t>ロウサイ</t>
    </rPh>
    <rPh sb="2" eb="3">
      <t>トウ</t>
    </rPh>
    <rPh sb="3" eb="5">
      <t>ジュウトウ</t>
    </rPh>
    <rPh sb="5" eb="6">
      <t>ガク</t>
    </rPh>
    <rPh sb="6" eb="8">
      <t>ゴウケイ</t>
    </rPh>
    <phoneticPr fontId="2"/>
  </si>
  <si>
    <t>人傷保険金支払額</t>
    <rPh sb="0" eb="1">
      <t>ヒト</t>
    </rPh>
    <rPh sb="1" eb="2">
      <t>キズ</t>
    </rPh>
    <rPh sb="2" eb="5">
      <t>ホケンキン</t>
    </rPh>
    <rPh sb="5" eb="7">
      <t>シハラ</t>
    </rPh>
    <rPh sb="7" eb="8">
      <t>ガク</t>
    </rPh>
    <phoneticPr fontId="2"/>
  </si>
  <si>
    <t>人傷保険金充当額</t>
    <rPh sb="0" eb="1">
      <t>ヒト</t>
    </rPh>
    <rPh sb="1" eb="2">
      <t>キズ</t>
    </rPh>
    <rPh sb="2" eb="5">
      <t>ホケンキン</t>
    </rPh>
    <rPh sb="5" eb="7">
      <t>ジュウトウ</t>
    </rPh>
    <rPh sb="7" eb="8">
      <t>ガク</t>
    </rPh>
    <phoneticPr fontId="2"/>
  </si>
  <si>
    <r>
      <t>A列(</t>
    </r>
    <r>
      <rPr>
        <b/>
        <sz val="11"/>
        <color rgb="FFFF0000"/>
        <rFont val="BIZ UDPゴシック"/>
        <family val="3"/>
        <charset val="128"/>
      </rPr>
      <t>赤</t>
    </r>
    <r>
      <rPr>
        <b/>
        <sz val="11"/>
        <color theme="1"/>
        <rFont val="BIZ UDPゴシック"/>
        <family val="3"/>
        <charset val="128"/>
      </rPr>
      <t>):交通費の有無を選択　B列(</t>
    </r>
    <r>
      <rPr>
        <b/>
        <sz val="11"/>
        <color rgb="FF00B050"/>
        <rFont val="BIZ UDPゴシック"/>
        <family val="3"/>
        <charset val="128"/>
      </rPr>
      <t>緑</t>
    </r>
    <r>
      <rPr>
        <b/>
        <sz val="11"/>
        <color theme="1"/>
        <rFont val="BIZ UDPゴシック"/>
        <family val="3"/>
        <charset val="128"/>
      </rPr>
      <t>):入力のない行を非表示に</t>
    </r>
    <rPh sb="6" eb="9">
      <t>コウツウヒ</t>
    </rPh>
    <rPh sb="10" eb="12">
      <t>ウム</t>
    </rPh>
    <rPh sb="22" eb="24">
      <t>ニュウリョク</t>
    </rPh>
    <rPh sb="27" eb="28">
      <t>ギョウ</t>
    </rPh>
    <rPh sb="29" eb="32">
      <t>ヒヒョウジ</t>
    </rPh>
    <phoneticPr fontId="2"/>
  </si>
  <si>
    <t>02 常に表示</t>
    <rPh sb="3" eb="4">
      <t>ツネ</t>
    </rPh>
    <rPh sb="5" eb="7">
      <t>ヒョウジ</t>
    </rPh>
    <phoneticPr fontId="2"/>
  </si>
  <si>
    <r>
      <rPr>
        <b/>
        <sz val="12"/>
        <color theme="1"/>
        <rFont val="BIZ UDPゴシック"/>
        <family val="3"/>
        <charset val="128"/>
      </rPr>
      <t>（別紙）</t>
    </r>
    <r>
      <rPr>
        <b/>
        <sz val="14"/>
        <color theme="1"/>
        <rFont val="BIZ UDPゴシック"/>
        <family val="3"/>
        <charset val="128"/>
      </rPr>
      <t>治療費等集計表</t>
    </r>
    <rPh sb="4" eb="7">
      <t>チリョウヒ</t>
    </rPh>
    <rPh sb="7" eb="8">
      <t>トウ</t>
    </rPh>
    <rPh sb="8" eb="10">
      <t>シュウケイ</t>
    </rPh>
    <rPh sb="10" eb="11">
      <t>ヒョウ</t>
    </rPh>
    <phoneticPr fontId="2"/>
  </si>
  <si>
    <t>治療費・文書料</t>
    <rPh sb="0" eb="2">
      <t>チリョウ</t>
    </rPh>
    <rPh sb="4" eb="7">
      <t>ブンショリョウ</t>
    </rPh>
    <phoneticPr fontId="2"/>
  </si>
  <si>
    <t>01 治療費・文書料</t>
    <rPh sb="3" eb="6">
      <t>チリョウヒ</t>
    </rPh>
    <rPh sb="7" eb="10">
      <t>ブンショリョウ</t>
    </rPh>
    <phoneticPr fontId="2"/>
  </si>
  <si>
    <t>年月</t>
    <rPh sb="0" eb="2">
      <t>ネンゲツ</t>
    </rPh>
    <phoneticPr fontId="2"/>
  </si>
  <si>
    <t>通院</t>
    <rPh sb="0" eb="2">
      <t>ツウイン</t>
    </rPh>
    <phoneticPr fontId="2"/>
  </si>
  <si>
    <t>金額</t>
    <rPh sb="0" eb="2">
      <t>キンガク</t>
    </rPh>
    <phoneticPr fontId="2"/>
  </si>
  <si>
    <t/>
  </si>
  <si>
    <t>（この行より上に入力してください。）</t>
    <rPh sb="3" eb="4">
      <t>ギョウ</t>
    </rPh>
    <rPh sb="6" eb="7">
      <t>ウエ</t>
    </rPh>
    <rPh sb="8" eb="10">
      <t>ニュウリョク</t>
    </rPh>
    <phoneticPr fontId="2"/>
  </si>
  <si>
    <t>合計</t>
    <rPh sb="0" eb="2">
      <t>ゴウケイ</t>
    </rPh>
    <phoneticPr fontId="2"/>
  </si>
  <si>
    <t>(重複)</t>
    <rPh sb="1" eb="3">
      <t>チョウフク</t>
    </rPh>
    <phoneticPr fontId="2"/>
  </si>
  <si>
    <t>02 通院交通費</t>
    <rPh sb="3" eb="5">
      <t>ツウイン</t>
    </rPh>
    <rPh sb="5" eb="8">
      <t>コウツウヒ</t>
    </rPh>
    <phoneticPr fontId="2"/>
  </si>
  <si>
    <t>通院交通費</t>
    <rPh sb="0" eb="2">
      <t>ツウイン</t>
    </rPh>
    <rPh sb="2" eb="5">
      <t>コウツウヒ</t>
    </rPh>
    <phoneticPr fontId="2"/>
  </si>
  <si>
    <t>片道</t>
    <rPh sb="0" eb="2">
      <t>カタミチ</t>
    </rPh>
    <phoneticPr fontId="2"/>
  </si>
  <si>
    <t>日数</t>
    <rPh sb="0" eb="2">
      <t>ニッスウ</t>
    </rPh>
    <phoneticPr fontId="2"/>
  </si>
  <si>
    <t>04 通院先リスト(バックデータ)</t>
    <rPh sb="3" eb="5">
      <t>ツウイン</t>
    </rPh>
    <rPh sb="5" eb="6">
      <t>サキ</t>
    </rPh>
    <phoneticPr fontId="2"/>
  </si>
  <si>
    <t>(印刷されません）</t>
    <rPh sb="1" eb="3">
      <t>インサツ</t>
    </rPh>
    <phoneticPr fontId="2"/>
  </si>
  <si>
    <t>通院先リスト</t>
    <phoneticPr fontId="2"/>
  </si>
  <si>
    <t>（バックデータ）</t>
    <phoneticPr fontId="2"/>
  </si>
  <si>
    <r>
      <t>A列(</t>
    </r>
    <r>
      <rPr>
        <b/>
        <sz val="11"/>
        <color rgb="FFFF0000"/>
        <rFont val="BIZ UDPゴシック"/>
        <family val="3"/>
        <charset val="128"/>
      </rPr>
      <t>赤</t>
    </r>
    <r>
      <rPr>
        <b/>
        <sz val="11"/>
        <color theme="1"/>
        <rFont val="BIZ UDPゴシック"/>
        <family val="3"/>
        <charset val="128"/>
      </rPr>
      <t>):人身損害・物的損害を選択　B列(</t>
    </r>
    <r>
      <rPr>
        <b/>
        <sz val="11"/>
        <color rgb="FF00B050"/>
        <rFont val="BIZ UDPゴシック"/>
        <family val="3"/>
        <charset val="128"/>
      </rPr>
      <t>緑</t>
    </r>
    <r>
      <rPr>
        <b/>
        <sz val="11"/>
        <color theme="1"/>
        <rFont val="BIZ UDPゴシック"/>
        <family val="3"/>
        <charset val="128"/>
      </rPr>
      <t>):入力のない行を非表示に</t>
    </r>
    <rPh sb="6" eb="10">
      <t>ジンシンソンガイ</t>
    </rPh>
    <rPh sb="11" eb="15">
      <t>ブッテキソンガイ</t>
    </rPh>
    <rPh sb="25" eb="27">
      <t>ニュウリョク</t>
    </rPh>
    <rPh sb="30" eb="31">
      <t>ギョウ</t>
    </rPh>
    <phoneticPr fontId="2"/>
  </si>
  <si>
    <t>04 入力欄</t>
    <rPh sb="3" eb="5">
      <t>ニュウリョク</t>
    </rPh>
    <rPh sb="5" eb="6">
      <t>ラン</t>
    </rPh>
    <phoneticPr fontId="2"/>
  </si>
  <si>
    <t>相続人情報（印刷されません）</t>
    <rPh sb="0" eb="3">
      <t>ソウゾクニン</t>
    </rPh>
    <rPh sb="3" eb="5">
      <t>ジョウホウ</t>
    </rPh>
    <rPh sb="6" eb="8">
      <t>インサツ</t>
    </rPh>
    <phoneticPr fontId="2"/>
  </si>
  <si>
    <t>原告名</t>
    <rPh sb="0" eb="2">
      <t>ゲンコク</t>
    </rPh>
    <rPh sb="2" eb="3">
      <t>メイ</t>
    </rPh>
    <phoneticPr fontId="2"/>
  </si>
  <si>
    <t>続柄</t>
    <rPh sb="0" eb="2">
      <t>ツヅキガラ</t>
    </rPh>
    <phoneticPr fontId="2"/>
  </si>
  <si>
    <t>相続分</t>
    <rPh sb="0" eb="3">
      <t>ソウゾクブン</t>
    </rPh>
    <phoneticPr fontId="2"/>
  </si>
  <si>
    <r>
      <rPr>
        <b/>
        <sz val="12"/>
        <color theme="1"/>
        <rFont val="BIZ UDPゴシック"/>
        <family val="3"/>
        <charset val="128"/>
      </rPr>
      <t>（別紙）</t>
    </r>
    <r>
      <rPr>
        <b/>
        <sz val="20"/>
        <color theme="1"/>
        <rFont val="BIZ UDPゴシック"/>
        <family val="3"/>
        <charset val="128"/>
      </rPr>
      <t>相続等一覧表</t>
    </r>
    <rPh sb="4" eb="6">
      <t>ソウゾク</t>
    </rPh>
    <rPh sb="6" eb="7">
      <t>トウ</t>
    </rPh>
    <rPh sb="7" eb="10">
      <t>イチランヒョウ</t>
    </rPh>
    <phoneticPr fontId="2"/>
  </si>
  <si>
    <t>01 人損</t>
    <rPh sb="3" eb="5">
      <t>ジンソン</t>
    </rPh>
    <phoneticPr fontId="2"/>
  </si>
  <si>
    <t>人身損害</t>
    <rPh sb="0" eb="2">
      <t>ジンシン</t>
    </rPh>
    <rPh sb="2" eb="4">
      <t>ソンガイ</t>
    </rPh>
    <phoneticPr fontId="2"/>
  </si>
  <si>
    <t>非表示</t>
    <rPh sb="0" eb="3">
      <t>ヒヒョウジ</t>
    </rPh>
    <phoneticPr fontId="2"/>
  </si>
  <si>
    <t>主張</t>
    <rPh sb="0" eb="2">
      <t>シュチョウ</t>
    </rPh>
    <phoneticPr fontId="2"/>
  </si>
  <si>
    <t>相続</t>
    <rPh sb="0" eb="2">
      <t>ソウゾク</t>
    </rPh>
    <phoneticPr fontId="2"/>
  </si>
  <si>
    <t>相続額</t>
    <rPh sb="0" eb="3">
      <t>ソウゾクガク</t>
    </rPh>
    <phoneticPr fontId="2"/>
  </si>
  <si>
    <t>固有の
損害</t>
    <rPh sb="0" eb="2">
      <t>コユウ</t>
    </rPh>
    <rPh sb="4" eb="6">
      <t>ソンガイ</t>
    </rPh>
    <phoneticPr fontId="2"/>
  </si>
  <si>
    <t>この行より上に入力してください。</t>
    <rPh sb="2" eb="3">
      <t>ギョウ</t>
    </rPh>
    <rPh sb="5" eb="6">
      <t>ウエ</t>
    </rPh>
    <rPh sb="7" eb="9">
      <t>ニュウリョク</t>
    </rPh>
    <phoneticPr fontId="2"/>
  </si>
  <si>
    <t>損害小計(固有分)</t>
    <rPh sb="0" eb="2">
      <t>ソンガイ</t>
    </rPh>
    <rPh sb="2" eb="4">
      <t>ショウケイ</t>
    </rPh>
    <rPh sb="5" eb="7">
      <t>コユウ</t>
    </rPh>
    <rPh sb="7" eb="8">
      <t>ブン</t>
    </rPh>
    <phoneticPr fontId="2"/>
  </si>
  <si>
    <t>素因減額率</t>
    <rPh sb="0" eb="2">
      <t>ソイン</t>
    </rPh>
    <rPh sb="2" eb="4">
      <t>ゲンガク</t>
    </rPh>
    <rPh sb="4" eb="5">
      <t>リツ</t>
    </rPh>
    <phoneticPr fontId="2"/>
  </si>
  <si>
    <t>素因減額</t>
    <rPh sb="0" eb="2">
      <t>ソイン</t>
    </rPh>
    <rPh sb="2" eb="4">
      <t>ゲンガク</t>
    </rPh>
    <phoneticPr fontId="2"/>
  </si>
  <si>
    <t>素因減額後</t>
    <rPh sb="0" eb="2">
      <t>ソイン</t>
    </rPh>
    <rPh sb="2" eb="4">
      <t>ゲンガク</t>
    </rPh>
    <rPh sb="4" eb="5">
      <t>ゴ</t>
    </rPh>
    <phoneticPr fontId="2"/>
  </si>
  <si>
    <t>過失相殺減額</t>
    <rPh sb="0" eb="2">
      <t>カシツ</t>
    </rPh>
    <rPh sb="2" eb="4">
      <t>ソウサイ</t>
    </rPh>
    <rPh sb="4" eb="6">
      <t>ゲンガク</t>
    </rPh>
    <phoneticPr fontId="8"/>
  </si>
  <si>
    <t>過失相殺減額後</t>
    <rPh sb="0" eb="4">
      <t>カシツソウサイ</t>
    </rPh>
    <rPh sb="4" eb="6">
      <t>ゲンガク</t>
    </rPh>
    <rPh sb="6" eb="7">
      <t>ゴ</t>
    </rPh>
    <phoneticPr fontId="2"/>
  </si>
  <si>
    <t>固有の損害・相続額小計</t>
    <rPh sb="0" eb="2">
      <t>コユウ</t>
    </rPh>
    <rPh sb="3" eb="5">
      <t>ソンガイ</t>
    </rPh>
    <rPh sb="6" eb="9">
      <t>ソウゾクガク</t>
    </rPh>
    <rPh sb="9" eb="11">
      <t>ショウケイ</t>
    </rPh>
    <phoneticPr fontId="2"/>
  </si>
  <si>
    <t>損害の塡補</t>
    <rPh sb="0" eb="2">
      <t>ソンガイ</t>
    </rPh>
    <rPh sb="3" eb="4">
      <t>フサガル</t>
    </rPh>
    <rPh sb="4" eb="5">
      <t>ホ</t>
    </rPh>
    <phoneticPr fontId="8"/>
  </si>
  <si>
    <t>労災保険金等</t>
    <rPh sb="0" eb="2">
      <t>ロウサイ</t>
    </rPh>
    <rPh sb="2" eb="5">
      <t>ホケンキン</t>
    </rPh>
    <rPh sb="5" eb="6">
      <t>トウ</t>
    </rPh>
    <phoneticPr fontId="2"/>
  </si>
  <si>
    <t>控除後</t>
    <rPh sb="0" eb="2">
      <t>コウジョ</t>
    </rPh>
    <rPh sb="2" eb="3">
      <t>ゴ</t>
    </rPh>
    <phoneticPr fontId="8"/>
  </si>
  <si>
    <t>弁護士費用</t>
    <rPh sb="0" eb="3">
      <t>ベンゴシ</t>
    </rPh>
    <rPh sb="3" eb="5">
      <t>ヒヨウ</t>
    </rPh>
    <phoneticPr fontId="2"/>
  </si>
  <si>
    <t>請求額合計（人身損害）</t>
    <rPh sb="0" eb="2">
      <t>セイキュウ</t>
    </rPh>
    <rPh sb="2" eb="3">
      <t>ガク</t>
    </rPh>
    <rPh sb="3" eb="5">
      <t>ゴウケイ</t>
    </rPh>
    <rPh sb="6" eb="8">
      <t>ジンシン</t>
    </rPh>
    <rPh sb="8" eb="10">
      <t>ソンガイ</t>
    </rPh>
    <phoneticPr fontId="2"/>
  </si>
  <si>
    <t>02 物損</t>
    <rPh sb="3" eb="5">
      <t>ブッソン</t>
    </rPh>
    <phoneticPr fontId="2"/>
  </si>
  <si>
    <t>物的損害</t>
    <rPh sb="0" eb="4">
      <t>ブッテキソンガイ</t>
    </rPh>
    <phoneticPr fontId="2"/>
  </si>
  <si>
    <t>請求額合計（物的損害）</t>
    <rPh sb="0" eb="2">
      <t>セイキュウ</t>
    </rPh>
    <rPh sb="2" eb="3">
      <t>ガク</t>
    </rPh>
    <rPh sb="3" eb="5">
      <t>ゴウケイ</t>
    </rPh>
    <rPh sb="6" eb="8">
      <t>ブッテキ</t>
    </rPh>
    <rPh sb="8" eb="10">
      <t>ソンガイ</t>
    </rPh>
    <phoneticPr fontId="2"/>
  </si>
  <si>
    <t>車両等</t>
    <rPh sb="0" eb="3">
      <t>シャリョウトウ</t>
    </rPh>
    <phoneticPr fontId="2"/>
  </si>
  <si>
    <t>事案の概要（運転者・所有者）</t>
    <rPh sb="0" eb="2">
      <t>ジアン</t>
    </rPh>
    <rPh sb="3" eb="5">
      <t>ガイヨウ</t>
    </rPh>
    <rPh sb="6" eb="9">
      <t>ウンテンシャ</t>
    </rPh>
    <rPh sb="10" eb="13">
      <t>ショユウシャ</t>
    </rPh>
    <phoneticPr fontId="2"/>
  </si>
  <si>
    <t>事案の概要（被告側主張）</t>
    <rPh sb="0" eb="2">
      <t>ジアン</t>
    </rPh>
    <rPh sb="3" eb="5">
      <t>ガイヨウ</t>
    </rPh>
    <rPh sb="6" eb="9">
      <t>ヒコクガワ</t>
    </rPh>
    <rPh sb="9" eb="11">
      <t>シュチョウ</t>
    </rPh>
    <phoneticPr fontId="2"/>
  </si>
  <si>
    <t>責任原因根拠条文</t>
    <rPh sb="0" eb="4">
      <t>セキニンゲンイン</t>
    </rPh>
    <rPh sb="4" eb="8">
      <t>コンキョジョウブン</t>
    </rPh>
    <phoneticPr fontId="2"/>
  </si>
  <si>
    <t>通院（被告側主張）</t>
    <rPh sb="0" eb="2">
      <t>ツウイン</t>
    </rPh>
    <rPh sb="3" eb="6">
      <t>ヒコクガワ</t>
    </rPh>
    <rPh sb="6" eb="8">
      <t>シュチョウ</t>
    </rPh>
    <phoneticPr fontId="2"/>
  </si>
  <si>
    <t>症状固定日(見出し)</t>
    <rPh sb="0" eb="2">
      <t>ショウジョウ</t>
    </rPh>
    <rPh sb="2" eb="5">
      <t>コテイビ</t>
    </rPh>
    <rPh sb="6" eb="8">
      <t>ミダ</t>
    </rPh>
    <phoneticPr fontId="2"/>
  </si>
  <si>
    <t>症状固定日（被告側主張）</t>
    <rPh sb="0" eb="5">
      <t>ショウジョウコテイビ</t>
    </rPh>
    <rPh sb="6" eb="9">
      <t>ヒコクガワ</t>
    </rPh>
    <rPh sb="9" eb="11">
      <t>シュチョウ</t>
    </rPh>
    <phoneticPr fontId="2"/>
  </si>
  <si>
    <t>後遺障害（原告側主張）</t>
    <rPh sb="0" eb="4">
      <t>コウイショウガイ</t>
    </rPh>
    <rPh sb="5" eb="10">
      <t>ゲンコクガワシュチョウ</t>
    </rPh>
    <phoneticPr fontId="2"/>
  </si>
  <si>
    <t>後遺障害（被告側主張）</t>
    <rPh sb="0" eb="4">
      <t>コウイショウガイ</t>
    </rPh>
    <rPh sb="5" eb="8">
      <t>ヒコクガワ</t>
    </rPh>
    <rPh sb="8" eb="10">
      <t>シュチョウ</t>
    </rPh>
    <phoneticPr fontId="2"/>
  </si>
  <si>
    <t>続柄</t>
    <rPh sb="0" eb="1">
      <t>ツヅ</t>
    </rPh>
    <rPh sb="1" eb="2">
      <t>ガラ</t>
    </rPh>
    <phoneticPr fontId="2"/>
  </si>
  <si>
    <t>認める</t>
    <rPh sb="0" eb="1">
      <t>ミト</t>
    </rPh>
    <phoneticPr fontId="2"/>
  </si>
  <si>
    <t>自賠責認定と同じ</t>
    <rPh sb="0" eb="3">
      <t>ジバイセキ</t>
    </rPh>
    <rPh sb="3" eb="5">
      <t>ニンテイ</t>
    </rPh>
    <rPh sb="6" eb="7">
      <t>オナ</t>
    </rPh>
    <phoneticPr fontId="2"/>
  </si>
  <si>
    <t>普通乗用自動車</t>
    <rPh sb="0" eb="7">
      <t>フツウジョウヨウジドウシャ</t>
    </rPh>
    <phoneticPr fontId="2"/>
  </si>
  <si>
    <t>おおむね認める</t>
    <rPh sb="4" eb="5">
      <t>ミト</t>
    </rPh>
    <phoneticPr fontId="2"/>
  </si>
  <si>
    <t>民法７１５条</t>
    <rPh sb="0" eb="2">
      <t>ミンポウ</t>
    </rPh>
    <rPh sb="5" eb="6">
      <t>ジョウ</t>
    </rPh>
    <phoneticPr fontId="2"/>
  </si>
  <si>
    <t>通院の事実は認める</t>
    <rPh sb="0" eb="2">
      <t>ツウイン</t>
    </rPh>
    <rPh sb="3" eb="5">
      <t>ジジツ</t>
    </rPh>
    <rPh sb="6" eb="7">
      <t>ミト</t>
    </rPh>
    <phoneticPr fontId="2"/>
  </si>
  <si>
    <t>死亡日</t>
    <rPh sb="0" eb="3">
      <t>シボウビ</t>
    </rPh>
    <phoneticPr fontId="2"/>
  </si>
  <si>
    <t>不知</t>
    <rPh sb="0" eb="2">
      <t>フチ</t>
    </rPh>
    <phoneticPr fontId="2"/>
  </si>
  <si>
    <t>※自賠責認定と異なる場合は、該当すると考える等級を記載し、その理由を下記の「原告側主張」欄に記載してください。</t>
  </si>
  <si>
    <t>自賠責が認定したことは認める。</t>
    <rPh sb="0" eb="3">
      <t>ジバイセキ</t>
    </rPh>
    <rPh sb="4" eb="6">
      <t>ニンテイ</t>
    </rPh>
    <rPh sb="11" eb="12">
      <t>ミト</t>
    </rPh>
    <phoneticPr fontId="2"/>
  </si>
  <si>
    <t>配偶者</t>
    <rPh sb="0" eb="3">
      <t>ハイグウシャ</t>
    </rPh>
    <phoneticPr fontId="2"/>
  </si>
  <si>
    <t>普通貨物自動車</t>
    <rPh sb="0" eb="7">
      <t>フツウカモツジドウシャ</t>
    </rPh>
    <phoneticPr fontId="2"/>
  </si>
  <si>
    <t>※原被告複数の場合は「原告●●」などと入力してください</t>
    <rPh sb="1" eb="2">
      <t>ゲン</t>
    </rPh>
    <rPh sb="2" eb="4">
      <t>ヒコク</t>
    </rPh>
    <rPh sb="4" eb="6">
      <t>フクスウ</t>
    </rPh>
    <rPh sb="7" eb="9">
      <t>バアイ</t>
    </rPh>
    <rPh sb="11" eb="13">
      <t>ゲンコク</t>
    </rPh>
    <rPh sb="19" eb="21">
      <t>ニュウリョク</t>
    </rPh>
    <phoneticPr fontId="2"/>
  </si>
  <si>
    <t>自賠法３条</t>
    <rPh sb="0" eb="3">
      <t>ジバイホウ</t>
    </rPh>
    <rPh sb="4" eb="5">
      <t>ジョウ</t>
    </rPh>
    <phoneticPr fontId="2"/>
  </si>
  <si>
    <t>※争う場合は被告の主張する症状固定日を「R7.12.1」形式で入力してください</t>
    <phoneticPr fontId="2"/>
  </si>
  <si>
    <t>子</t>
    <rPh sb="0" eb="1">
      <t>コ</t>
    </rPh>
    <phoneticPr fontId="2"/>
  </si>
  <si>
    <t>大型乗用自動車</t>
    <rPh sb="0" eb="2">
      <t>オオガタ</t>
    </rPh>
    <rPh sb="2" eb="4">
      <t>ジョウヨウ</t>
    </rPh>
    <rPh sb="4" eb="7">
      <t>ジドウシャ</t>
    </rPh>
    <phoneticPr fontId="2"/>
  </si>
  <si>
    <t>※原被告以外の場合は氏名等を入力してください</t>
    <rPh sb="1" eb="2">
      <t>ゲン</t>
    </rPh>
    <rPh sb="2" eb="4">
      <t>ヒコク</t>
    </rPh>
    <rPh sb="4" eb="6">
      <t>イガイ</t>
    </rPh>
    <rPh sb="7" eb="9">
      <t>バアイ</t>
    </rPh>
    <rPh sb="10" eb="12">
      <t>シメイ</t>
    </rPh>
    <rPh sb="12" eb="13">
      <t>トウ</t>
    </rPh>
    <rPh sb="14" eb="16">
      <t>ニュウリョク</t>
    </rPh>
    <phoneticPr fontId="2"/>
  </si>
  <si>
    <t>※争う場合は具体的に入力してください</t>
    <rPh sb="1" eb="2">
      <t>アラソ</t>
    </rPh>
    <rPh sb="3" eb="5">
      <t>バアイ</t>
    </rPh>
    <rPh sb="6" eb="9">
      <t>グタイテキ</t>
    </rPh>
    <rPh sb="10" eb="12">
      <t>ニュウリョク</t>
    </rPh>
    <phoneticPr fontId="2"/>
  </si>
  <si>
    <t>否認する</t>
    <rPh sb="0" eb="2">
      <t>ヒニン</t>
    </rPh>
    <phoneticPr fontId="2"/>
  </si>
  <si>
    <t>争う</t>
    <rPh sb="0" eb="1">
      <t>アラソ</t>
    </rPh>
    <phoneticPr fontId="2"/>
  </si>
  <si>
    <t>父母</t>
    <rPh sb="0" eb="2">
      <t>フボ</t>
    </rPh>
    <phoneticPr fontId="2"/>
  </si>
  <si>
    <t>大型貨物自動車</t>
    <rPh sb="0" eb="2">
      <t>オオガタ</t>
    </rPh>
    <rPh sb="2" eb="7">
      <t>カモツジドウシャ</t>
    </rPh>
    <phoneticPr fontId="2"/>
  </si>
  <si>
    <t>兄弟姉妹</t>
    <rPh sb="0" eb="2">
      <t>キョウダイ</t>
    </rPh>
    <rPh sb="2" eb="4">
      <t>シマイ</t>
    </rPh>
    <phoneticPr fontId="2"/>
  </si>
  <si>
    <t>普通自動二輪車</t>
    <rPh sb="0" eb="4">
      <t>フツウジドウ</t>
    </rPh>
    <rPh sb="4" eb="7">
      <t>ニリンシャ</t>
    </rPh>
    <phoneticPr fontId="2"/>
  </si>
  <si>
    <t>小型自動二輪車</t>
    <rPh sb="0" eb="2">
      <t>コガタ</t>
    </rPh>
    <rPh sb="2" eb="7">
      <t>ジドウニリンシャ</t>
    </rPh>
    <phoneticPr fontId="2"/>
  </si>
  <si>
    <t>原動機付自転車</t>
    <rPh sb="0" eb="7">
      <t>ゲンドウキツキジテンシャ</t>
    </rPh>
    <phoneticPr fontId="2"/>
  </si>
  <si>
    <t>自転車</t>
    <rPh sb="0" eb="3">
      <t>ジテンシャ</t>
    </rPh>
    <phoneticPr fontId="2"/>
  </si>
  <si>
    <t>電動アシスト付き自転車</t>
    <rPh sb="0" eb="2">
      <t>デンドウ</t>
    </rPh>
    <rPh sb="6" eb="7">
      <t>ツ</t>
    </rPh>
    <rPh sb="8" eb="11">
      <t>ジテンシャ</t>
    </rPh>
    <phoneticPr fontId="2"/>
  </si>
  <si>
    <t>歩行者</t>
    <rPh sb="0" eb="3">
      <t>ホコウシャ</t>
    </rPh>
    <phoneticPr fontId="2"/>
  </si>
  <si>
    <t>※その他の場合は車両の種類等を入力してください。</t>
    <rPh sb="3" eb="4">
      <t>タ</t>
    </rPh>
    <rPh sb="5" eb="7">
      <t>バアイ</t>
    </rPh>
    <rPh sb="8" eb="10">
      <t>シャリョウ</t>
    </rPh>
    <rPh sb="11" eb="13">
      <t>シュルイ</t>
    </rPh>
    <rPh sb="13" eb="14">
      <t>トウ</t>
    </rPh>
    <rPh sb="15" eb="17">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</si>
</sst>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176" formatCode="[$-411]ge\.m\.d\(aaa\)"/>
    <numFmt numFmtId="177" formatCode="#,##0_ ;[Red]\-#,##0\ "/>
    <numFmt numFmtId="178" formatCode="[$-411]ge\.m\.d;@"/>
    <numFmt numFmtId="179" formatCode="hh:mm&quot;頃&quot;"/>
    <numFmt numFmtId="180" formatCode="[$-411]ge\.m\.d;@&quot;生&quot;"/>
    <numFmt numFmtId="181" formatCode="&quot;事故時&quot;\ 0\ &quot;歳&quot;\ "/>
    <numFmt numFmtId="182" formatCode="0_ ;[Red]\-0\ "/>
    <numFmt numFmtId="183" formatCode="&quot;事故から約 &quot;#,###.#&quot; か月&quot;\ "/>
    <numFmt numFmtId="184" formatCode="&quot;給付額: &quot;&quot;¥&quot;#,##0\ \ \ \ &quot;充当額は左記金額&quot;"/>
    <numFmt numFmtId="185" formatCode="&quot;支払額: &quot;&quot;¥&quot;#,##0\ \ \ \ &quot;充当額は左記金額&quot;"/>
    <numFmt numFmtId="186" formatCode="[$-411]gee\.mm\.dd"/>
    <numFmt numFmtId="187" formatCode="0&quot;歳&quot;"/>
    <numFmt numFmtId="188" formatCode="&quot;～&quot;[$-411]ge\.m\.d;@"/>
    <numFmt numFmtId="189" formatCode="0&quot;年&quot;"/>
    <numFmt numFmtId="190" formatCode="0.0000"/>
    <numFmt numFmtId="191" formatCode="#,##0_);[Red]\(#,##0\)"/>
    <numFmt numFmtId="192" formatCode="&quot;過失相殺率：&quot;0%"/>
    <numFmt numFmtId="193" formatCode="General&quot;日&quot;"/>
    <numFmt numFmtId="194" formatCode="0_);[Red]\(0\)"/>
    <numFmt numFmtId="195" formatCode="&quot;¥&quot;#,##0_);[Red]\(&quot;¥&quot;#,##0\)"/>
    <numFmt numFmtId="196" formatCode="&quot;被相続人の損害額：&quot;&quot;¥&quot;#,##0_);[Red]\(&quot;¥&quot;#,##0\)"/>
    <numFmt numFmtId="197" formatCode="&quot;D: &quot;&quot;¥&quot;#,##0;[Red]&quot;¥&quot;\-#,##0"/>
    <numFmt numFmtId="198" formatCode="&quot;(A: &quot;&quot;¥&quot;#,##0&quot;)&quot;;[Red]&quot;(A: &quot;&quot;¥&quot;\-#,##0\ &quot;)&quot;"/>
    <numFmt numFmtId="199" formatCode="&quot;(B: &quot;&quot;¥&quot;#,##0&quot;)&quot;;[Red]&quot;(B: &quot;&quot;¥&quot;\-#,##0&quot;)&quot;"/>
    <numFmt numFmtId="200" formatCode="&quot;(C: &quot;&quot;¥&quot;#,##0&quot;)&quot;;[Red]&quot;(C: &quot;&quot;¥&quot;\-#,##0&quot;)&quot;"/>
    <numFmt numFmtId="201" formatCode="&quot;当時&quot;\ #,##0\ &quot;歳&quot;\ "/>
  </numFmts>
  <fonts count="3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2"/>
      <charset val="128"/>
    </font>
    <font>
      <u/>
      <sz val="11"/>
      <color theme="10"/>
      <name val="游ゴシック"/>
      <family val="2"/>
      <charset val="128"/>
      <scheme val="minor"/>
    </font>
    <font>
      <sz val="11"/>
      <color theme="1"/>
      <name val="游ゴシック"/>
      <family val="3"/>
      <charset val="128"/>
      <scheme val="minor"/>
    </font>
    <font>
      <sz val="11"/>
      <color indexed="60"/>
      <name val="ＭＳ Ｐゴシック"/>
      <family val="3"/>
      <charset val="128"/>
    </font>
    <font>
      <b/>
      <sz val="15"/>
      <color indexed="54"/>
      <name val="ＭＳ Ｐゴシック"/>
      <family val="3"/>
      <charset val="128"/>
    </font>
    <font>
      <sz val="6"/>
      <name val="ＭＳ Ｐゴシック"/>
      <family val="3"/>
      <charset val="128"/>
    </font>
    <font>
      <b/>
      <sz val="11"/>
      <color theme="1"/>
      <name val="BIZ UDPゴシック"/>
      <family val="3"/>
      <charset val="128"/>
    </font>
    <font>
      <b/>
      <sz val="11"/>
      <color rgb="FFFF0000"/>
      <name val="BIZ UDPゴシック"/>
      <family val="3"/>
      <charset val="128"/>
    </font>
    <font>
      <b/>
      <sz val="11"/>
      <color rgb="FF00B050"/>
      <name val="BIZ UDPゴシック"/>
      <family val="3"/>
      <charset val="128"/>
    </font>
    <font>
      <u/>
      <sz val="11"/>
      <color theme="10"/>
      <name val="BIZ UDPゴシック"/>
      <family val="3"/>
      <charset val="128"/>
    </font>
    <font>
      <sz val="11"/>
      <color theme="1"/>
      <name val="BIZ UDPゴシック"/>
      <family val="3"/>
      <charset val="128"/>
    </font>
    <font>
      <sz val="9"/>
      <color theme="1"/>
      <name val="BIZ UDPゴシック"/>
      <family val="3"/>
      <charset val="128"/>
    </font>
    <font>
      <sz val="9"/>
      <color theme="4" tint="0.39997558519241921"/>
      <name val="BIZ UDPゴシック"/>
      <family val="3"/>
      <charset val="128"/>
    </font>
    <font>
      <b/>
      <sz val="20"/>
      <color theme="1"/>
      <name val="BIZ UDPゴシック"/>
      <family val="3"/>
      <charset val="128"/>
    </font>
    <font>
      <sz val="11"/>
      <name val="BIZ UDPゴシック"/>
      <family val="3"/>
      <charset val="128"/>
    </font>
    <font>
      <sz val="9"/>
      <name val="BIZ UDPゴシック"/>
      <family val="3"/>
      <charset val="128"/>
    </font>
    <font>
      <u/>
      <sz val="9"/>
      <color theme="10"/>
      <name val="BIZ UDPゴシック"/>
      <family val="3"/>
      <charset val="128"/>
    </font>
    <font>
      <b/>
      <sz val="9"/>
      <color indexed="8"/>
      <name val="BIZ UDPゴシック"/>
      <family val="3"/>
      <charset val="128"/>
    </font>
    <font>
      <b/>
      <sz val="11"/>
      <color indexed="8"/>
      <name val="BIZ UDPゴシック"/>
      <family val="3"/>
      <charset val="128"/>
    </font>
    <font>
      <b/>
      <sz val="11"/>
      <name val="BIZ UDPゴシック"/>
      <family val="3"/>
      <charset val="128"/>
    </font>
    <font>
      <sz val="11"/>
      <color indexed="8"/>
      <name val="BIZ UDPゴシック"/>
      <family val="3"/>
      <charset val="128"/>
    </font>
    <font>
      <sz val="11"/>
      <color theme="4" tint="0.39997558519241921"/>
      <name val="BIZ UDPゴシック"/>
      <family val="3"/>
      <charset val="128"/>
    </font>
    <font>
      <sz val="8"/>
      <color theme="1"/>
      <name val="BIZ UDPゴシック"/>
      <family val="3"/>
      <charset val="128"/>
    </font>
    <font>
      <sz val="12"/>
      <color theme="1"/>
      <name val="BIZ UDPゴシック"/>
      <family val="3"/>
      <charset val="128"/>
    </font>
    <font>
      <b/>
      <sz val="12"/>
      <color theme="1"/>
      <name val="BIZ UDPゴシック"/>
      <family val="3"/>
      <charset val="128"/>
    </font>
    <font>
      <sz val="10"/>
      <color theme="1"/>
      <name val="BIZ UDPゴシック"/>
      <family val="3"/>
      <charset val="128"/>
    </font>
    <font>
      <b/>
      <sz val="14"/>
      <color theme="1"/>
      <name val="BIZ UDPゴシック"/>
      <family val="3"/>
      <charset val="128"/>
    </font>
    <font>
      <b/>
      <sz val="10"/>
      <color theme="1"/>
      <name val="BIZ UDPゴシック"/>
      <family val="3"/>
      <charset val="128"/>
    </font>
    <font>
      <sz val="10"/>
      <name val="BIZ UDPゴシック"/>
      <family val="3"/>
      <charset val="128"/>
    </font>
    <font>
      <b/>
      <u/>
      <sz val="11"/>
      <color theme="10"/>
      <name val="BIZ UDPゴシック"/>
      <family val="3"/>
      <charset val="128"/>
    </font>
    <font>
      <u/>
      <sz val="11"/>
      <color theme="1"/>
      <name val="BIZ UDPゴシック"/>
      <family val="3"/>
      <charset val="128"/>
    </font>
    <font>
      <sz val="10"/>
      <color theme="0" tint="-4.9989318521683403E-2"/>
      <name val="BIZ UDPゴシック"/>
      <family val="3"/>
      <charset val="128"/>
    </font>
    <font>
      <sz val="11"/>
      <color theme="0" tint="-4.9989318521683403E-2"/>
      <name val="BIZ UDPゴシック"/>
      <family val="3"/>
      <charset val="128"/>
    </font>
    <font>
      <sz val="9"/>
      <color theme="0" tint="-4.9989318521683403E-2"/>
      <name val="BIZ UDPゴシック"/>
      <family val="3"/>
      <charset val="128"/>
    </font>
  </fonts>
  <fills count="13">
    <fill>
      <patternFill patternType="none"/>
    </fill>
    <fill>
      <patternFill patternType="gray125"/>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theme="4" tint="0.79998168889431442"/>
        <bgColor indexed="64"/>
      </patternFill>
    </fill>
    <fill>
      <patternFill patternType="solid">
        <fgColor theme="8" tint="0.79998168889431442"/>
        <bgColor indexed="64"/>
      </patternFill>
    </fill>
  </fills>
  <borders count="188">
    <border>
      <left/>
      <right/>
      <top/>
      <bottom/>
      <diagonal/>
    </border>
    <border>
      <left style="thin">
        <color auto="1"/>
      </left>
      <right style="thin">
        <color indexed="64"/>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style="thin">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style="thin">
        <color indexed="64"/>
      </right>
      <top/>
      <bottom style="thin">
        <color indexed="64"/>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top/>
      <bottom/>
      <diagonal/>
    </border>
    <border>
      <left/>
      <right style="hair">
        <color auto="1"/>
      </right>
      <top/>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thin">
        <color auto="1"/>
      </left>
      <right style="thin">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thin">
        <color indexed="64"/>
      </left>
      <right style="hair">
        <color indexed="64"/>
      </right>
      <top style="thin">
        <color auto="1"/>
      </top>
      <bottom style="hair">
        <color indexed="64"/>
      </bottom>
      <diagonal/>
    </border>
    <border>
      <left style="hair">
        <color auto="1"/>
      </left>
      <right style="hair">
        <color auto="1"/>
      </right>
      <top style="thin">
        <color auto="1"/>
      </top>
      <bottom style="hair">
        <color auto="1"/>
      </bottom>
      <diagonal/>
    </border>
    <border>
      <left style="thin">
        <color indexed="64"/>
      </left>
      <right style="hair">
        <color auto="1"/>
      </right>
      <top style="hair">
        <color indexed="64"/>
      </top>
      <bottom style="thin">
        <color auto="1"/>
      </bottom>
      <diagonal/>
    </border>
    <border>
      <left style="hair">
        <color auto="1"/>
      </left>
      <right style="hair">
        <color auto="1"/>
      </right>
      <top style="hair">
        <color auto="1"/>
      </top>
      <bottom style="thin">
        <color auto="1"/>
      </bottom>
      <diagonal/>
    </border>
    <border>
      <left style="thin">
        <color auto="1"/>
      </left>
      <right style="thin">
        <color auto="1"/>
      </right>
      <top style="hair">
        <color auto="1"/>
      </top>
      <bottom style="thin">
        <color auto="1"/>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style="thin">
        <color indexed="64"/>
      </right>
      <top style="medium">
        <color auto="1"/>
      </top>
      <bottom/>
      <diagonal/>
    </border>
    <border>
      <left style="thin">
        <color auto="1"/>
      </left>
      <right/>
      <top/>
      <bottom style="hair">
        <color auto="1"/>
      </bottom>
      <diagonal/>
    </border>
    <border>
      <left style="medium">
        <color auto="1"/>
      </left>
      <right/>
      <top/>
      <bottom style="hair">
        <color indexed="64"/>
      </bottom>
      <diagonal/>
    </border>
    <border>
      <left style="thin">
        <color indexed="64"/>
      </left>
      <right style="medium">
        <color auto="1"/>
      </right>
      <top/>
      <bottom style="hair">
        <color indexed="64"/>
      </bottom>
      <diagonal/>
    </border>
    <border>
      <left/>
      <right/>
      <top/>
      <bottom style="hair">
        <color indexed="64"/>
      </bottom>
      <diagonal/>
    </border>
    <border>
      <left style="medium">
        <color auto="1"/>
      </left>
      <right style="thin">
        <color indexed="64"/>
      </right>
      <top/>
      <bottom/>
      <diagonal/>
    </border>
    <border>
      <left style="medium">
        <color auto="1"/>
      </left>
      <right/>
      <top style="hair">
        <color indexed="64"/>
      </top>
      <bottom style="hair">
        <color indexed="64"/>
      </bottom>
      <diagonal/>
    </border>
    <border>
      <left style="thin">
        <color indexed="64"/>
      </left>
      <right style="medium">
        <color auto="1"/>
      </right>
      <top style="hair">
        <color auto="1"/>
      </top>
      <bottom style="hair">
        <color auto="1"/>
      </bottom>
      <diagonal/>
    </border>
    <border>
      <left style="medium">
        <color auto="1"/>
      </left>
      <right style="thin">
        <color indexed="64"/>
      </right>
      <top/>
      <bottom style="thin">
        <color indexed="64"/>
      </bottom>
      <diagonal/>
    </border>
    <border>
      <left style="thin">
        <color auto="1"/>
      </left>
      <right/>
      <top style="hair">
        <color auto="1"/>
      </top>
      <bottom/>
      <diagonal/>
    </border>
    <border>
      <left style="medium">
        <color auto="1"/>
      </left>
      <right/>
      <top style="hair">
        <color indexed="64"/>
      </top>
      <bottom/>
      <diagonal/>
    </border>
    <border>
      <left style="thin">
        <color indexed="64"/>
      </left>
      <right style="medium">
        <color auto="1"/>
      </right>
      <top style="hair">
        <color indexed="64"/>
      </top>
      <bottom/>
      <diagonal/>
    </border>
    <border>
      <left style="medium">
        <color auto="1"/>
      </left>
      <right style="thin">
        <color indexed="64"/>
      </right>
      <top style="thin">
        <color auto="1"/>
      </top>
      <bottom/>
      <diagonal/>
    </border>
    <border>
      <left style="medium">
        <color auto="1"/>
      </left>
      <right/>
      <top style="thin">
        <color indexed="64"/>
      </top>
      <bottom style="hair">
        <color indexed="64"/>
      </bottom>
      <diagonal/>
    </border>
    <border>
      <left style="thin">
        <color indexed="64"/>
      </left>
      <right style="medium">
        <color auto="1"/>
      </right>
      <top style="thin">
        <color auto="1"/>
      </top>
      <bottom style="hair">
        <color auto="1"/>
      </bottom>
      <diagonal/>
    </border>
    <border>
      <left style="medium">
        <color auto="1"/>
      </left>
      <right/>
      <top/>
      <bottom/>
      <diagonal/>
    </border>
    <border>
      <left style="thin">
        <color indexed="64"/>
      </left>
      <right style="medium">
        <color auto="1"/>
      </right>
      <top/>
      <bottom/>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indexed="64"/>
      </top>
      <bottom/>
      <diagonal/>
    </border>
    <border>
      <left style="thin">
        <color auto="1"/>
      </left>
      <right style="medium">
        <color auto="1"/>
      </right>
      <top style="thin">
        <color auto="1"/>
      </top>
      <bottom/>
      <diagonal/>
    </border>
    <border>
      <left style="medium">
        <color auto="1"/>
      </left>
      <right style="thin">
        <color indexed="64"/>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style="thin">
        <color indexed="64"/>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diagonal/>
    </border>
    <border>
      <left/>
      <right style="medium">
        <color auto="1"/>
      </right>
      <top style="hair">
        <color auto="1"/>
      </top>
      <bottom style="hair">
        <color auto="1"/>
      </bottom>
      <diagonal/>
    </border>
    <border>
      <left style="medium">
        <color auto="1"/>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hair">
        <color auto="1"/>
      </bottom>
      <diagonal/>
    </border>
    <border>
      <left/>
      <right/>
      <top style="medium">
        <color auto="1"/>
      </top>
      <bottom/>
      <diagonal/>
    </border>
    <border>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medium">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auto="1"/>
      </top>
      <bottom style="hair">
        <color auto="1"/>
      </bottom>
      <diagonal/>
    </border>
    <border>
      <left/>
      <right/>
      <top style="hair">
        <color auto="1"/>
      </top>
      <bottom style="medium">
        <color auto="1"/>
      </bottom>
      <diagonal/>
    </border>
    <border>
      <left style="medium">
        <color auto="1"/>
      </left>
      <right style="hair">
        <color indexed="64"/>
      </right>
      <top style="hair">
        <color indexed="64"/>
      </top>
      <bottom style="medium">
        <color auto="1"/>
      </bottom>
      <diagonal/>
    </border>
    <border>
      <left style="hair">
        <color indexed="64"/>
      </left>
      <right/>
      <top style="hair">
        <color indexed="64"/>
      </top>
      <bottom style="medium">
        <color auto="1"/>
      </bottom>
      <diagonal/>
    </border>
    <border>
      <left style="thin">
        <color auto="1"/>
      </left>
      <right style="medium">
        <color auto="1"/>
      </right>
      <top style="hair">
        <color indexed="64"/>
      </top>
      <bottom style="medium">
        <color auto="1"/>
      </bottom>
      <diagonal/>
    </border>
    <border>
      <left style="hair">
        <color indexed="64"/>
      </left>
      <right style="medium">
        <color auto="1"/>
      </right>
      <top style="hair">
        <color indexed="64"/>
      </top>
      <bottom style="medium">
        <color auto="1"/>
      </bottom>
      <diagonal/>
    </border>
    <border>
      <left style="medium">
        <color auto="1"/>
      </left>
      <right style="hair">
        <color indexed="64"/>
      </right>
      <top style="thin">
        <color indexed="64"/>
      </top>
      <bottom style="hair">
        <color indexed="64"/>
      </bottom>
      <diagonal/>
    </border>
    <border>
      <left style="hair">
        <color auto="1"/>
      </left>
      <right style="medium">
        <color auto="1"/>
      </right>
      <top style="thin">
        <color auto="1"/>
      </top>
      <bottom style="hair">
        <color auto="1"/>
      </bottom>
      <diagonal/>
    </border>
    <border>
      <left style="medium">
        <color auto="1"/>
      </left>
      <right style="hair">
        <color indexed="64"/>
      </right>
      <top style="hair">
        <color indexed="64"/>
      </top>
      <bottom/>
      <diagonal/>
    </border>
    <border>
      <left style="hair">
        <color indexed="64"/>
      </left>
      <right style="medium">
        <color auto="1"/>
      </right>
      <top style="hair">
        <color indexed="64"/>
      </top>
      <bottom/>
      <diagonal/>
    </border>
    <border>
      <left style="medium">
        <color auto="1"/>
      </left>
      <right style="hair">
        <color indexed="64"/>
      </right>
      <top style="thin">
        <color auto="1"/>
      </top>
      <bottom style="medium">
        <color auto="1"/>
      </bottom>
      <diagonal/>
    </border>
    <border>
      <left style="hair">
        <color indexed="64"/>
      </left>
      <right/>
      <top style="thin">
        <color indexed="64"/>
      </top>
      <bottom style="medium">
        <color auto="1"/>
      </bottom>
      <diagonal/>
    </border>
    <border>
      <left style="hair">
        <color indexed="64"/>
      </left>
      <right style="medium">
        <color auto="1"/>
      </right>
      <top style="thin">
        <color auto="1"/>
      </top>
      <bottom style="medium">
        <color auto="1"/>
      </bottom>
      <diagonal/>
    </border>
    <border>
      <left style="medium">
        <color auto="1"/>
      </left>
      <right/>
      <top/>
      <bottom style="thin">
        <color auto="1"/>
      </bottom>
      <diagonal/>
    </border>
    <border>
      <left/>
      <right style="medium">
        <color auto="1"/>
      </right>
      <top/>
      <bottom style="thin">
        <color indexed="64"/>
      </bottom>
      <diagonal/>
    </border>
    <border>
      <left style="medium">
        <color auto="1"/>
      </left>
      <right style="hair">
        <color indexed="64"/>
      </right>
      <top/>
      <bottom style="medium">
        <color auto="1"/>
      </bottom>
      <diagonal/>
    </border>
    <border>
      <left style="hair">
        <color indexed="64"/>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style="medium">
        <color auto="1"/>
      </top>
      <bottom style="thin">
        <color auto="1"/>
      </bottom>
      <diagonal/>
    </border>
    <border>
      <left style="hair">
        <color auto="1"/>
      </left>
      <right/>
      <top style="medium">
        <color auto="1"/>
      </top>
      <bottom style="thin">
        <color auto="1"/>
      </bottom>
      <diagonal/>
    </border>
    <border>
      <left style="hair">
        <color auto="1"/>
      </left>
      <right style="medium">
        <color auto="1"/>
      </right>
      <top style="medium">
        <color auto="1"/>
      </top>
      <bottom style="thin">
        <color auto="1"/>
      </bottom>
      <diagonal/>
    </border>
    <border>
      <left/>
      <right style="hair">
        <color indexed="64"/>
      </right>
      <top style="medium">
        <color auto="1"/>
      </top>
      <bottom style="thin">
        <color auto="1"/>
      </bottom>
      <diagonal/>
    </border>
    <border>
      <left style="medium">
        <color auto="1"/>
      </left>
      <right style="hair">
        <color indexed="64"/>
      </right>
      <top/>
      <bottom style="hair">
        <color indexed="64"/>
      </bottom>
      <diagonal/>
    </border>
    <border>
      <left style="hair">
        <color auto="1"/>
      </left>
      <right/>
      <top/>
      <bottom style="hair">
        <color auto="1"/>
      </bottom>
      <diagonal/>
    </border>
    <border>
      <left style="hair">
        <color auto="1"/>
      </left>
      <right style="medium">
        <color auto="1"/>
      </right>
      <top/>
      <bottom style="hair">
        <color indexed="64"/>
      </bottom>
      <diagonal/>
    </border>
    <border>
      <left/>
      <right style="hair">
        <color auto="1"/>
      </right>
      <top/>
      <bottom style="hair">
        <color indexed="64"/>
      </bottom>
      <diagonal/>
    </border>
    <border>
      <left style="medium">
        <color auto="1"/>
      </left>
      <right style="hair">
        <color auto="1"/>
      </right>
      <top style="hair">
        <color auto="1"/>
      </top>
      <bottom style="thin">
        <color auto="1"/>
      </bottom>
      <diagonal/>
    </border>
    <border>
      <left style="thin">
        <color indexed="64"/>
      </left>
      <right style="medium">
        <color auto="1"/>
      </right>
      <top style="hair">
        <color indexed="64"/>
      </top>
      <bottom style="thin">
        <color indexed="64"/>
      </bottom>
      <diagonal/>
    </border>
    <border>
      <left style="hair">
        <color auto="1"/>
      </left>
      <right style="medium">
        <color auto="1"/>
      </right>
      <top style="hair">
        <color indexed="64"/>
      </top>
      <bottom style="thin">
        <color indexed="64"/>
      </bottom>
      <diagonal/>
    </border>
    <border>
      <left style="thin">
        <color auto="1"/>
      </left>
      <right style="thin">
        <color indexed="64"/>
      </right>
      <top style="medium">
        <color auto="1"/>
      </top>
      <bottom style="medium">
        <color auto="1"/>
      </bottom>
      <diagonal/>
    </border>
    <border>
      <left style="medium">
        <color auto="1"/>
      </left>
      <right/>
      <top style="hair">
        <color indexed="64"/>
      </top>
      <bottom style="thin">
        <color indexed="64"/>
      </bottom>
      <diagonal/>
    </border>
    <border>
      <left style="medium">
        <color auto="1"/>
      </left>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indexed="64"/>
      </left>
      <right style="medium">
        <color auto="1"/>
      </right>
      <top style="double">
        <color auto="1"/>
      </top>
      <bottom style="medium">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double">
        <color auto="1"/>
      </left>
      <right style="double">
        <color auto="1"/>
      </right>
      <top style="double">
        <color auto="1"/>
      </top>
      <bottom style="double">
        <color auto="1"/>
      </bottom>
      <diagonal/>
    </border>
    <border>
      <left style="medium">
        <color auto="1"/>
      </left>
      <right style="thin">
        <color auto="1"/>
      </right>
      <top style="hair">
        <color auto="1"/>
      </top>
      <bottom style="thin">
        <color auto="1"/>
      </bottom>
      <diagonal/>
    </border>
    <border>
      <left/>
      <right style="medium">
        <color auto="1"/>
      </right>
      <top style="hair">
        <color auto="1"/>
      </top>
      <bottom style="medium">
        <color auto="1"/>
      </bottom>
      <diagonal/>
    </border>
    <border>
      <left style="medium">
        <color auto="1"/>
      </left>
      <right style="thin">
        <color auto="1"/>
      </right>
      <top/>
      <bottom style="hair">
        <color auto="1"/>
      </bottom>
      <diagonal/>
    </border>
    <border>
      <left style="medium">
        <color auto="1"/>
      </left>
      <right style="thin">
        <color auto="1"/>
      </right>
      <top style="hair">
        <color auto="1"/>
      </top>
      <bottom/>
      <diagonal/>
    </border>
    <border>
      <left/>
      <right style="thin">
        <color indexed="64"/>
      </right>
      <top style="medium">
        <color auto="1"/>
      </top>
      <bottom style="medium">
        <color auto="1"/>
      </bottom>
      <diagonal/>
    </border>
    <border>
      <left style="medium">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style="thin">
        <color auto="1"/>
      </left>
      <right style="thin">
        <color indexed="64"/>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medium">
        <color auto="1"/>
      </left>
      <right/>
      <top style="hair">
        <color auto="1"/>
      </top>
      <bottom style="medium">
        <color auto="1"/>
      </bottom>
      <diagonal/>
    </border>
    <border>
      <left style="thin">
        <color auto="1"/>
      </left>
      <right style="thin">
        <color auto="1"/>
      </right>
      <top style="hair">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right style="medium">
        <color auto="1"/>
      </right>
      <top/>
      <bottom style="hair">
        <color indexed="64"/>
      </bottom>
      <diagonal/>
    </border>
    <border>
      <left/>
      <right style="medium">
        <color auto="1"/>
      </right>
      <top style="hair">
        <color auto="1"/>
      </top>
      <bottom/>
      <diagonal/>
    </border>
    <border>
      <left/>
      <right style="medium">
        <color auto="1"/>
      </right>
      <top style="hair">
        <color auto="1"/>
      </top>
      <bottom style="thin">
        <color auto="1"/>
      </bottom>
      <diagonal/>
    </border>
    <border>
      <left/>
      <right style="medium">
        <color auto="1"/>
      </right>
      <top style="thin">
        <color auto="1"/>
      </top>
      <bottom/>
      <diagonal/>
    </border>
    <border>
      <left/>
      <right/>
      <top style="double">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hair">
        <color indexed="64"/>
      </left>
      <right/>
      <top style="medium">
        <color auto="1"/>
      </top>
      <bottom style="medium">
        <color auto="1"/>
      </bottom>
      <diagonal/>
    </border>
    <border>
      <left style="hair">
        <color auto="1"/>
      </left>
      <right/>
      <top style="thin">
        <color auto="1"/>
      </top>
      <bottom style="thin">
        <color auto="1"/>
      </bottom>
      <diagonal/>
    </border>
    <border>
      <left style="medium">
        <color indexed="64"/>
      </left>
      <right style="hair">
        <color indexed="64"/>
      </right>
      <top style="thin">
        <color auto="1"/>
      </top>
      <bottom/>
      <diagonal/>
    </border>
    <border>
      <left style="medium">
        <color indexed="64"/>
      </left>
      <right style="hair">
        <color indexed="64"/>
      </right>
      <top/>
      <bottom/>
      <diagonal/>
    </border>
    <border>
      <left style="medium">
        <color indexed="64"/>
      </left>
      <right style="hair">
        <color indexed="64"/>
      </right>
      <top/>
      <bottom style="thin">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diagonal/>
    </border>
    <border>
      <left style="thin">
        <color indexed="64"/>
      </left>
      <right style="hair">
        <color indexed="64"/>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hair">
        <color auto="1"/>
      </right>
      <top/>
      <bottom/>
      <diagonal/>
    </border>
    <border>
      <left style="thin">
        <color auto="1"/>
      </left>
      <right/>
      <top style="medium">
        <color auto="1"/>
      </top>
      <bottom style="thin">
        <color auto="1"/>
      </bottom>
      <diagonal/>
    </border>
    <border>
      <left/>
      <right style="thin">
        <color indexed="64"/>
      </right>
      <top style="thin">
        <color auto="1"/>
      </top>
      <bottom style="medium">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medium">
        <color auto="1"/>
      </left>
      <right style="hair">
        <color auto="1"/>
      </right>
      <top style="medium">
        <color auto="1"/>
      </top>
      <bottom style="medium">
        <color auto="1"/>
      </bottom>
      <diagonal/>
    </border>
    <border>
      <left style="thin">
        <color auto="1"/>
      </left>
      <right/>
      <top style="medium">
        <color auto="1"/>
      </top>
      <bottom style="hair">
        <color auto="1"/>
      </bottom>
      <diagonal/>
    </border>
    <border>
      <left style="thin">
        <color auto="1"/>
      </left>
      <right/>
      <top/>
      <bottom style="thin">
        <color indexed="64"/>
      </bottom>
      <diagonal/>
    </border>
    <border>
      <left style="thin">
        <color auto="1"/>
      </left>
      <right/>
      <top style="thin">
        <color auto="1"/>
      </top>
      <bottom/>
      <diagonal/>
    </border>
    <border>
      <left style="hair">
        <color auto="1"/>
      </left>
      <right style="hair">
        <color auto="1"/>
      </right>
      <top style="medium">
        <color auto="1"/>
      </top>
      <bottom style="hair">
        <color auto="1"/>
      </bottom>
      <diagonal/>
    </border>
    <border>
      <left style="hair">
        <color auto="1"/>
      </left>
      <right style="thin">
        <color indexed="64"/>
      </right>
      <top style="medium">
        <color auto="1"/>
      </top>
      <bottom style="hair">
        <color auto="1"/>
      </bottom>
      <diagonal/>
    </border>
    <border>
      <left style="hair">
        <color auto="1"/>
      </left>
      <right style="thin">
        <color indexed="64"/>
      </right>
      <top style="thin">
        <color auto="1"/>
      </top>
      <bottom style="thin">
        <color auto="1"/>
      </bottom>
      <diagonal/>
    </border>
    <border>
      <left style="hair">
        <color auto="1"/>
      </left>
      <right style="thin">
        <color indexed="64"/>
      </right>
      <top style="hair">
        <color auto="1"/>
      </top>
      <bottom style="hair">
        <color auto="1"/>
      </bottom>
      <diagonal/>
    </border>
  </borders>
  <cellStyleXfs count="8">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0" fontId="4" fillId="0" borderId="0" applyNumberFormat="0" applyFill="0" applyBorder="0" applyAlignment="0" applyProtection="0">
      <alignment vertical="center"/>
    </xf>
    <xf numFmtId="0" fontId="5" fillId="0" borderId="0">
      <alignment vertical="center"/>
    </xf>
    <xf numFmtId="38" fontId="3" fillId="0" borderId="0" applyFont="0" applyFill="0" applyBorder="0" applyAlignment="0" applyProtection="0">
      <alignment vertical="center"/>
    </xf>
  </cellStyleXfs>
  <cellXfs count="887">
    <xf numFmtId="0" fontId="0" fillId="0" borderId="0" xfId="0">
      <alignment vertical="center"/>
    </xf>
    <xf numFmtId="0" fontId="9" fillId="0" borderId="0" xfId="0" applyFont="1" applyAlignment="1" applyProtection="1">
      <alignment horizontal="center" vertical="center"/>
      <protection locked="0"/>
    </xf>
    <xf numFmtId="0" fontId="9" fillId="0" borderId="0" xfId="0" applyFont="1" applyAlignment="1" applyProtection="1">
      <alignment vertical="center" wrapText="1"/>
      <protection locked="0"/>
    </xf>
    <xf numFmtId="0" fontId="12" fillId="0" borderId="0" xfId="5" applyFont="1" applyFill="1" applyBorder="1" applyAlignment="1" applyProtection="1">
      <alignment vertical="center"/>
      <protection locked="0"/>
    </xf>
    <xf numFmtId="0" fontId="13" fillId="0" borderId="0" xfId="0" applyFont="1" applyProtection="1">
      <alignment vertical="center"/>
      <protection locked="0"/>
    </xf>
    <xf numFmtId="0" fontId="15" fillId="0" borderId="0" xfId="6" applyFont="1" applyAlignment="1" applyProtection="1">
      <alignment vertical="center" shrinkToFit="1"/>
      <protection locked="0"/>
    </xf>
    <xf numFmtId="0" fontId="13" fillId="0" borderId="0" xfId="0" applyFont="1" applyAlignment="1" applyProtection="1">
      <alignment vertical="center" wrapText="1"/>
      <protection locked="0"/>
    </xf>
    <xf numFmtId="176" fontId="13" fillId="0" borderId="0" xfId="0" applyNumberFormat="1" applyFont="1" applyAlignment="1" applyProtection="1">
      <alignment horizontal="right" vertical="center"/>
      <protection locked="0"/>
    </xf>
    <xf numFmtId="176" fontId="13" fillId="0" borderId="0" xfId="0" applyNumberFormat="1" applyFont="1" applyAlignment="1" applyProtection="1">
      <alignment horizontal="left" vertical="center"/>
      <protection locked="0"/>
    </xf>
    <xf numFmtId="6" fontId="13" fillId="0" borderId="0" xfId="0" applyNumberFormat="1" applyFont="1" applyProtection="1">
      <alignment vertical="center"/>
      <protection locked="0"/>
    </xf>
    <xf numFmtId="0" fontId="13" fillId="0" borderId="0" xfId="0" applyFont="1" applyAlignment="1" applyProtection="1">
      <alignment horizontal="right" vertical="center"/>
      <protection locked="0"/>
    </xf>
    <xf numFmtId="0" fontId="13" fillId="0" borderId="0" xfId="6" applyFont="1" applyAlignment="1" applyProtection="1">
      <alignment vertical="center" wrapText="1"/>
      <protection locked="0"/>
    </xf>
    <xf numFmtId="6" fontId="13" fillId="0" borderId="0" xfId="6" applyNumberFormat="1" applyFont="1" applyProtection="1">
      <alignment vertical="center"/>
      <protection locked="0"/>
    </xf>
    <xf numFmtId="0" fontId="13" fillId="0" borderId="0" xfId="6" applyFont="1" applyProtection="1">
      <alignment vertical="center"/>
      <protection locked="0"/>
    </xf>
    <xf numFmtId="6" fontId="9" fillId="4" borderId="51" xfId="6" applyNumberFormat="1" applyFont="1" applyFill="1" applyBorder="1" applyAlignment="1" applyProtection="1">
      <alignment horizontal="center" vertical="center" wrapText="1"/>
      <protection locked="0"/>
    </xf>
    <xf numFmtId="0" fontId="9" fillId="4" borderId="52" xfId="6" applyFont="1" applyFill="1" applyBorder="1" applyAlignment="1" applyProtection="1">
      <alignment horizontal="center" vertical="center"/>
      <protection locked="0"/>
    </xf>
    <xf numFmtId="0" fontId="9" fillId="4" borderId="53" xfId="6" applyFont="1" applyFill="1" applyBorder="1" applyAlignment="1" applyProtection="1">
      <alignment horizontal="center" vertical="center"/>
      <protection locked="0"/>
    </xf>
    <xf numFmtId="0" fontId="12" fillId="6" borderId="56" xfId="5" applyFont="1" applyFill="1" applyBorder="1" applyAlignment="1" applyProtection="1">
      <alignment vertical="center"/>
    </xf>
    <xf numFmtId="6" fontId="13" fillId="11" borderId="57" xfId="6" applyNumberFormat="1" applyFont="1" applyFill="1" applyBorder="1" applyAlignment="1" applyProtection="1">
      <alignment horizontal="right" vertical="center"/>
      <protection locked="0"/>
    </xf>
    <xf numFmtId="0" fontId="14" fillId="0" borderId="56" xfId="6" applyFont="1" applyBorder="1" applyAlignment="1" applyProtection="1">
      <alignment vertical="center" wrapText="1"/>
      <protection locked="0"/>
    </xf>
    <xf numFmtId="0" fontId="14" fillId="0" borderId="58" xfId="6" applyFont="1" applyBorder="1" applyAlignment="1" applyProtection="1">
      <alignment vertical="center" wrapText="1"/>
      <protection locked="0"/>
    </xf>
    <xf numFmtId="0" fontId="13" fillId="6" borderId="56" xfId="6" applyFont="1" applyFill="1" applyBorder="1">
      <alignment vertical="center"/>
    </xf>
    <xf numFmtId="6" fontId="13" fillId="0" borderId="57" xfId="6" applyNumberFormat="1" applyFont="1" applyBorder="1" applyAlignment="1" applyProtection="1">
      <alignment horizontal="right" vertical="center"/>
      <protection locked="0"/>
    </xf>
    <xf numFmtId="0" fontId="13" fillId="6" borderId="30" xfId="6" applyFont="1" applyFill="1" applyBorder="1">
      <alignment vertical="center"/>
    </xf>
    <xf numFmtId="6" fontId="13" fillId="0" borderId="61" xfId="6" applyNumberFormat="1" applyFont="1" applyBorder="1" applyAlignment="1" applyProtection="1">
      <alignment horizontal="right" vertical="center"/>
      <protection locked="0"/>
    </xf>
    <xf numFmtId="0" fontId="14" fillId="0" borderId="30" xfId="6" applyFont="1" applyBorder="1" applyAlignment="1" applyProtection="1">
      <alignment vertical="center" wrapText="1"/>
      <protection locked="0"/>
    </xf>
    <xf numFmtId="0" fontId="14" fillId="0" borderId="62" xfId="6" applyFont="1" applyBorder="1" applyAlignment="1" applyProtection="1">
      <alignment vertical="center" wrapText="1"/>
      <protection locked="0"/>
    </xf>
    <xf numFmtId="0" fontId="12" fillId="6" borderId="30" xfId="5" applyFont="1" applyFill="1" applyBorder="1" applyProtection="1">
      <alignment vertical="center"/>
    </xf>
    <xf numFmtId="0" fontId="17" fillId="0" borderId="30" xfId="5" applyFont="1" applyBorder="1" applyProtection="1">
      <alignment vertical="center"/>
      <protection locked="0"/>
    </xf>
    <xf numFmtId="0" fontId="17" fillId="0" borderId="30" xfId="6" applyFont="1" applyBorder="1" applyProtection="1">
      <alignment vertical="center"/>
      <protection locked="0"/>
    </xf>
    <xf numFmtId="6" fontId="13" fillId="0" borderId="61" xfId="6" applyNumberFormat="1" applyFont="1" applyBorder="1" applyProtection="1">
      <alignment vertical="center"/>
      <protection locked="0"/>
    </xf>
    <xf numFmtId="0" fontId="18" fillId="6" borderId="64" xfId="6" applyFont="1" applyFill="1" applyBorder="1">
      <alignment vertical="center"/>
    </xf>
    <xf numFmtId="6" fontId="18" fillId="6" borderId="65" xfId="6" applyNumberFormat="1" applyFont="1" applyFill="1" applyBorder="1">
      <alignment vertical="center"/>
    </xf>
    <xf numFmtId="0" fontId="18" fillId="6" borderId="64" xfId="6" applyFont="1" applyFill="1" applyBorder="1" applyAlignment="1">
      <alignment vertical="center" wrapText="1"/>
    </xf>
    <xf numFmtId="0" fontId="18" fillId="6" borderId="66" xfId="6" applyFont="1" applyFill="1" applyBorder="1" applyAlignment="1">
      <alignment vertical="center" wrapText="1"/>
    </xf>
    <xf numFmtId="0" fontId="14" fillId="0" borderId="0" xfId="6" applyFont="1" applyProtection="1">
      <alignment vertical="center"/>
      <protection locked="0"/>
    </xf>
    <xf numFmtId="0" fontId="13" fillId="0" borderId="18" xfId="6" applyFont="1" applyBorder="1" applyProtection="1">
      <alignment vertical="center"/>
      <protection locked="0"/>
    </xf>
    <xf numFmtId="6" fontId="13" fillId="0" borderId="68" xfId="6" applyNumberFormat="1" applyFont="1" applyBorder="1" applyProtection="1">
      <alignment vertical="center"/>
      <protection locked="0"/>
    </xf>
    <xf numFmtId="0" fontId="14" fillId="0" borderId="18" xfId="6" applyFont="1" applyBorder="1" applyAlignment="1" applyProtection="1">
      <alignment vertical="center" wrapText="1"/>
      <protection locked="0"/>
    </xf>
    <xf numFmtId="0" fontId="14" fillId="0" borderId="69" xfId="6" applyFont="1" applyBorder="1" applyAlignment="1" applyProtection="1">
      <alignment vertical="center" wrapText="1"/>
      <protection locked="0"/>
    </xf>
    <xf numFmtId="6" fontId="13" fillId="0" borderId="72" xfId="6" applyNumberFormat="1" applyFont="1" applyBorder="1" applyAlignment="1" applyProtection="1">
      <alignment horizontal="right" vertical="center"/>
      <protection locked="0"/>
    </xf>
    <xf numFmtId="0" fontId="13" fillId="0" borderId="30" xfId="6" applyFont="1" applyBorder="1" applyProtection="1">
      <alignment vertical="center"/>
      <protection locked="0"/>
    </xf>
    <xf numFmtId="6" fontId="13" fillId="0" borderId="143" xfId="6" applyNumberFormat="1" applyFont="1" applyBorder="1" applyAlignment="1" applyProtection="1">
      <alignment horizontal="right" vertical="center"/>
      <protection locked="0"/>
    </xf>
    <xf numFmtId="6" fontId="18" fillId="6" borderId="141" xfId="6" applyNumberFormat="1" applyFont="1" applyFill="1" applyBorder="1">
      <alignment vertical="center"/>
    </xf>
    <xf numFmtId="0" fontId="12" fillId="6" borderId="18" xfId="5" applyFont="1" applyFill="1" applyBorder="1" applyAlignment="1" applyProtection="1">
      <alignment vertical="center"/>
    </xf>
    <xf numFmtId="6" fontId="13" fillId="11" borderId="72" xfId="6" applyNumberFormat="1" applyFont="1" applyFill="1" applyBorder="1" applyAlignment="1" applyProtection="1">
      <alignment horizontal="right" vertical="center"/>
      <protection locked="0"/>
    </xf>
    <xf numFmtId="0" fontId="12" fillId="6" borderId="30" xfId="5" applyFont="1" applyFill="1" applyBorder="1" applyAlignment="1" applyProtection="1">
      <alignment vertical="center"/>
    </xf>
    <xf numFmtId="6" fontId="13" fillId="11" borderId="73" xfId="6" applyNumberFormat="1" applyFont="1" applyFill="1" applyBorder="1" applyAlignment="1" applyProtection="1">
      <alignment horizontal="right" vertical="center"/>
      <protection locked="0"/>
    </xf>
    <xf numFmtId="6" fontId="14" fillId="0" borderId="62" xfId="6" applyNumberFormat="1" applyFont="1" applyBorder="1" applyAlignment="1" applyProtection="1">
      <alignment vertical="center" wrapText="1"/>
      <protection locked="0"/>
    </xf>
    <xf numFmtId="0" fontId="17" fillId="0" borderId="64" xfId="5" applyFont="1" applyFill="1" applyBorder="1" applyAlignment="1" applyProtection="1">
      <alignment vertical="center"/>
      <protection locked="0"/>
    </xf>
    <xf numFmtId="6" fontId="13" fillId="0" borderId="65" xfId="6" applyNumberFormat="1" applyFont="1" applyBorder="1" applyAlignment="1" applyProtection="1">
      <alignment horizontal="right" vertical="center"/>
      <protection locked="0"/>
    </xf>
    <xf numFmtId="6" fontId="14" fillId="0" borderId="66" xfId="6" applyNumberFormat="1" applyFont="1" applyBorder="1" applyAlignment="1" applyProtection="1">
      <alignment vertical="center" wrapText="1"/>
      <protection locked="0"/>
    </xf>
    <xf numFmtId="0" fontId="14" fillId="0" borderId="66" xfId="6" applyFont="1" applyBorder="1" applyAlignment="1" applyProtection="1">
      <alignment vertical="center" wrapText="1"/>
      <protection locked="0"/>
    </xf>
    <xf numFmtId="6" fontId="13" fillId="0" borderId="68" xfId="6" applyNumberFormat="1" applyFont="1" applyBorder="1" applyAlignment="1" applyProtection="1">
      <alignment horizontal="right" vertical="center"/>
      <protection locked="0"/>
    </xf>
    <xf numFmtId="0" fontId="14" fillId="4" borderId="75" xfId="6" applyFont="1" applyFill="1" applyBorder="1" applyAlignment="1" applyProtection="1">
      <alignment horizontal="right" vertical="center"/>
      <protection locked="0"/>
    </xf>
    <xf numFmtId="0" fontId="13" fillId="4" borderId="88" xfId="6" applyFont="1" applyFill="1" applyBorder="1" applyAlignment="1" applyProtection="1">
      <alignment horizontal="right" vertical="center"/>
      <protection locked="0"/>
    </xf>
    <xf numFmtId="6" fontId="13" fillId="4" borderId="75" xfId="6" applyNumberFormat="1" applyFont="1" applyFill="1" applyBorder="1">
      <alignment vertical="center"/>
    </xf>
    <xf numFmtId="0" fontId="14" fillId="4" borderId="4" xfId="6" applyFont="1" applyFill="1" applyBorder="1" applyAlignment="1" applyProtection="1">
      <alignment vertical="center" wrapText="1"/>
      <protection locked="0"/>
    </xf>
    <xf numFmtId="0" fontId="14" fillId="4" borderId="76" xfId="6" applyFont="1" applyFill="1" applyBorder="1" applyAlignment="1" applyProtection="1">
      <alignment vertical="center" wrapText="1"/>
      <protection locked="0"/>
    </xf>
    <xf numFmtId="9" fontId="13" fillId="0" borderId="68" xfId="6" applyNumberFormat="1" applyFont="1" applyBorder="1" applyProtection="1">
      <alignment vertical="center"/>
      <protection locked="0"/>
    </xf>
    <xf numFmtId="0" fontId="13" fillId="0" borderId="21" xfId="6" applyFont="1" applyBorder="1" applyProtection="1">
      <alignment vertical="center"/>
      <protection locked="0"/>
    </xf>
    <xf numFmtId="6" fontId="17" fillId="6" borderId="65" xfId="6" applyNumberFormat="1" applyFont="1" applyFill="1" applyBorder="1">
      <alignment vertical="center"/>
    </xf>
    <xf numFmtId="0" fontId="14" fillId="0" borderId="21" xfId="6" applyFont="1" applyBorder="1" applyAlignment="1" applyProtection="1">
      <alignment vertical="center" wrapText="1"/>
      <protection locked="0"/>
    </xf>
    <xf numFmtId="0" fontId="14" fillId="0" borderId="71" xfId="6" applyFont="1" applyBorder="1" applyAlignment="1" applyProtection="1">
      <alignment vertical="center" wrapText="1"/>
      <protection locked="0"/>
    </xf>
    <xf numFmtId="0" fontId="13" fillId="4" borderId="4" xfId="6" applyFont="1" applyFill="1" applyBorder="1" applyAlignment="1" applyProtection="1">
      <alignment horizontal="right" vertical="center"/>
      <protection locked="0"/>
    </xf>
    <xf numFmtId="0" fontId="19" fillId="4" borderId="4" xfId="5" applyFont="1" applyFill="1" applyBorder="1" applyAlignment="1" applyProtection="1">
      <alignment vertical="center" wrapText="1"/>
      <protection locked="0"/>
    </xf>
    <xf numFmtId="0" fontId="19" fillId="4" borderId="76" xfId="5" applyFont="1" applyFill="1" applyBorder="1" applyAlignment="1" applyProtection="1">
      <alignment vertical="center" wrapText="1"/>
      <protection locked="0"/>
    </xf>
    <xf numFmtId="6" fontId="17" fillId="0" borderId="61" xfId="6" applyNumberFormat="1" applyFont="1" applyBorder="1" applyProtection="1">
      <alignment vertical="center"/>
      <protection locked="0"/>
    </xf>
    <xf numFmtId="0" fontId="12" fillId="0" borderId="30" xfId="5" applyFont="1" applyFill="1" applyBorder="1" applyAlignment="1" applyProtection="1">
      <alignment vertical="center" wrapText="1"/>
      <protection locked="0"/>
    </xf>
    <xf numFmtId="6" fontId="17" fillId="11" borderId="61" xfId="6" applyNumberFormat="1" applyFont="1" applyFill="1" applyBorder="1" applyProtection="1">
      <alignment vertical="center"/>
      <protection locked="0"/>
    </xf>
    <xf numFmtId="184" fontId="14" fillId="11" borderId="30" xfId="6" applyNumberFormat="1" applyFont="1" applyFill="1" applyBorder="1" applyAlignment="1" applyProtection="1">
      <alignment horizontal="left" vertical="center" wrapText="1"/>
      <protection locked="0"/>
    </xf>
    <xf numFmtId="185" fontId="14" fillId="0" borderId="30" xfId="6" applyNumberFormat="1" applyFont="1" applyBorder="1" applyAlignment="1" applyProtection="1">
      <alignment horizontal="left" vertical="center" wrapText="1"/>
      <protection locked="0"/>
    </xf>
    <xf numFmtId="185" fontId="14" fillId="0" borderId="62" xfId="6" applyNumberFormat="1" applyFont="1" applyBorder="1" applyAlignment="1" applyProtection="1">
      <alignment horizontal="left" vertical="center" wrapText="1"/>
      <protection locked="0"/>
    </xf>
    <xf numFmtId="0" fontId="13" fillId="0" borderId="30" xfId="6" applyFont="1" applyBorder="1" applyAlignment="1" applyProtection="1">
      <alignment vertical="center" wrapText="1"/>
      <protection locked="0"/>
    </xf>
    <xf numFmtId="0" fontId="13" fillId="0" borderId="64" xfId="6" applyFont="1" applyBorder="1" applyAlignment="1" applyProtection="1">
      <alignment vertical="center" wrapText="1"/>
      <protection locked="0"/>
    </xf>
    <xf numFmtId="6" fontId="17" fillId="0" borderId="65" xfId="6" applyNumberFormat="1" applyFont="1" applyBorder="1" applyProtection="1">
      <alignment vertical="center"/>
      <protection locked="0"/>
    </xf>
    <xf numFmtId="0" fontId="14" fillId="0" borderId="64" xfId="6" applyFont="1" applyBorder="1" applyAlignment="1" applyProtection="1">
      <alignment vertical="center" wrapText="1"/>
      <protection locked="0"/>
    </xf>
    <xf numFmtId="0" fontId="13" fillId="0" borderId="139" xfId="6" applyFont="1" applyBorder="1" applyProtection="1">
      <alignment vertical="center"/>
      <protection locked="0"/>
    </xf>
    <xf numFmtId="6" fontId="13" fillId="0" borderId="154" xfId="6" applyNumberFormat="1" applyFont="1" applyBorder="1" applyProtection="1">
      <alignment vertical="center"/>
      <protection locked="0"/>
    </xf>
    <xf numFmtId="0" fontId="14" fillId="0" borderId="139" xfId="6" applyFont="1" applyBorder="1" applyAlignment="1" applyProtection="1">
      <alignment vertical="center" wrapText="1"/>
      <protection locked="0"/>
    </xf>
    <xf numFmtId="0" fontId="14" fillId="0" borderId="102" xfId="6" applyFont="1" applyBorder="1" applyAlignment="1" applyProtection="1">
      <alignment vertical="center" wrapText="1"/>
      <protection locked="0"/>
    </xf>
    <xf numFmtId="0" fontId="20" fillId="4" borderId="81" xfId="6" applyFont="1" applyFill="1" applyBorder="1" applyAlignment="1" applyProtection="1">
      <alignment horizontal="right" vertical="center"/>
      <protection locked="0"/>
    </xf>
    <xf numFmtId="0" fontId="21" fillId="4" borderId="91" xfId="6" applyFont="1" applyFill="1" applyBorder="1" applyAlignment="1" applyProtection="1">
      <alignment horizontal="right" vertical="center"/>
      <protection locked="0"/>
    </xf>
    <xf numFmtId="6" fontId="21" fillId="4" borderId="81" xfId="6" applyNumberFormat="1" applyFont="1" applyFill="1" applyBorder="1">
      <alignment vertical="center"/>
    </xf>
    <xf numFmtId="0" fontId="20" fillId="4" borderId="80" xfId="6" applyFont="1" applyFill="1" applyBorder="1" applyAlignment="1" applyProtection="1">
      <alignment vertical="center" wrapText="1"/>
      <protection locked="0"/>
    </xf>
    <xf numFmtId="0" fontId="20" fillId="4" borderId="82" xfId="6" applyFont="1" applyFill="1" applyBorder="1" applyAlignment="1" applyProtection="1">
      <alignment vertical="center" wrapText="1"/>
      <protection locked="0"/>
    </xf>
    <xf numFmtId="6" fontId="21" fillId="4" borderId="81" xfId="6" applyNumberFormat="1" applyFont="1" applyFill="1" applyBorder="1" applyProtection="1">
      <alignment vertical="center"/>
      <protection locked="0"/>
    </xf>
    <xf numFmtId="0" fontId="21" fillId="0" borderId="0" xfId="6" applyFont="1" applyProtection="1">
      <alignment vertical="center"/>
      <protection locked="0"/>
    </xf>
    <xf numFmtId="6" fontId="13" fillId="0" borderId="134" xfId="6" applyNumberFormat="1" applyFont="1" applyBorder="1" applyAlignment="1" applyProtection="1">
      <alignment horizontal="right" vertical="center"/>
      <protection locked="0"/>
    </xf>
    <xf numFmtId="6" fontId="13" fillId="0" borderId="73" xfId="6" applyNumberFormat="1" applyFont="1" applyBorder="1" applyAlignment="1" applyProtection="1">
      <alignment horizontal="right" vertical="center"/>
      <protection locked="0"/>
    </xf>
    <xf numFmtId="6" fontId="13" fillId="4" borderId="75" xfId="6" applyNumberFormat="1" applyFont="1" applyFill="1" applyBorder="1" applyProtection="1">
      <alignment vertical="center"/>
      <protection locked="0"/>
    </xf>
    <xf numFmtId="6" fontId="13" fillId="0" borderId="65" xfId="6" applyNumberFormat="1" applyFont="1" applyBorder="1" applyProtection="1">
      <alignment vertical="center"/>
      <protection locked="0"/>
    </xf>
    <xf numFmtId="0" fontId="13" fillId="0" borderId="102" xfId="6" applyFont="1" applyBorder="1" applyProtection="1">
      <alignment vertical="center"/>
      <protection locked="0"/>
    </xf>
    <xf numFmtId="0" fontId="20" fillId="4" borderId="81" xfId="6" applyFont="1" applyFill="1" applyBorder="1" applyProtection="1">
      <alignment vertical="center"/>
      <protection locked="0"/>
    </xf>
    <xf numFmtId="0" fontId="14" fillId="0" borderId="90" xfId="6" applyFont="1" applyBorder="1" applyProtection="1">
      <alignment vertical="center"/>
      <protection locked="0"/>
    </xf>
    <xf numFmtId="0" fontId="9" fillId="4" borderId="83" xfId="0" applyFont="1" applyFill="1" applyBorder="1" applyAlignment="1" applyProtection="1">
      <alignment horizontal="center" vertical="center"/>
      <protection locked="0"/>
    </xf>
    <xf numFmtId="0" fontId="9" fillId="4" borderId="82" xfId="0" applyFont="1" applyFill="1" applyBorder="1" applyAlignment="1" applyProtection="1">
      <alignment horizontal="center" vertical="center"/>
      <protection locked="0"/>
    </xf>
    <xf numFmtId="0" fontId="9" fillId="4" borderId="92" xfId="0" applyFont="1" applyFill="1" applyBorder="1" applyAlignment="1" applyProtection="1">
      <alignment horizontal="center" vertical="center"/>
      <protection locked="0"/>
    </xf>
    <xf numFmtId="0" fontId="14" fillId="0" borderId="81" xfId="0" applyFont="1" applyBorder="1" applyAlignment="1" applyProtection="1">
      <alignment horizontal="center" vertical="center" shrinkToFit="1"/>
      <protection locked="0"/>
    </xf>
    <xf numFmtId="0" fontId="13" fillId="0" borderId="129" xfId="0" applyFont="1" applyBorder="1" applyAlignment="1" applyProtection="1">
      <alignment horizontal="center" vertical="center" shrinkToFit="1"/>
      <protection locked="0"/>
    </xf>
    <xf numFmtId="0" fontId="13" fillId="0" borderId="80" xfId="0" applyFont="1" applyBorder="1" applyAlignment="1" applyProtection="1">
      <alignment horizontal="center" vertical="center" shrinkToFit="1"/>
      <protection locked="0"/>
    </xf>
    <xf numFmtId="0" fontId="13" fillId="0" borderId="82" xfId="0" applyFont="1" applyBorder="1" applyAlignment="1" applyProtection="1">
      <alignment horizontal="center" vertical="center" shrinkToFit="1"/>
      <protection locked="0"/>
    </xf>
    <xf numFmtId="0" fontId="13" fillId="0" borderId="79" xfId="0" applyFont="1" applyBorder="1" applyAlignment="1" applyProtection="1">
      <alignment horizontal="center" vertical="center" shrinkToFit="1"/>
      <protection locked="0"/>
    </xf>
    <xf numFmtId="191" fontId="14" fillId="0" borderId="57" xfId="0" applyNumberFormat="1" applyFont="1" applyBorder="1" applyAlignment="1" applyProtection="1">
      <alignment horizontal="center" vertical="center" shrinkToFit="1"/>
      <protection locked="0"/>
    </xf>
    <xf numFmtId="191" fontId="13" fillId="0" borderId="24" xfId="0" applyNumberFormat="1" applyFont="1" applyBorder="1" applyAlignment="1" applyProtection="1">
      <alignment horizontal="center" vertical="center" shrinkToFit="1"/>
      <protection locked="0"/>
    </xf>
    <xf numFmtId="6" fontId="13" fillId="0" borderId="24" xfId="0" applyNumberFormat="1" applyFont="1" applyBorder="1" applyAlignment="1" applyProtection="1">
      <alignment vertical="center" shrinkToFit="1"/>
      <protection locked="0"/>
    </xf>
    <xf numFmtId="191" fontId="13" fillId="0" borderId="59" xfId="0" applyNumberFormat="1" applyFont="1" applyBorder="1" applyAlignment="1" applyProtection="1">
      <alignment vertical="center" shrinkToFit="1"/>
      <protection locked="0"/>
    </xf>
    <xf numFmtId="49" fontId="13" fillId="0" borderId="58" xfId="0" applyNumberFormat="1" applyFont="1" applyBorder="1" applyAlignment="1" applyProtection="1">
      <alignment vertical="center" shrinkToFit="1"/>
      <protection locked="0"/>
    </xf>
    <xf numFmtId="6" fontId="13" fillId="0" borderId="143" xfId="0" applyNumberFormat="1" applyFont="1" applyBorder="1" applyAlignment="1" applyProtection="1">
      <alignment vertical="center" shrinkToFit="1"/>
      <protection locked="0"/>
    </xf>
    <xf numFmtId="191" fontId="13" fillId="0" borderId="158" xfId="0" applyNumberFormat="1" applyFont="1" applyBorder="1" applyAlignment="1" applyProtection="1">
      <alignment vertical="center" shrinkToFit="1"/>
      <protection locked="0"/>
    </xf>
    <xf numFmtId="191" fontId="14" fillId="0" borderId="61" xfId="0" applyNumberFormat="1" applyFont="1" applyBorder="1" applyAlignment="1" applyProtection="1">
      <alignment horizontal="center" vertical="center" shrinkToFit="1"/>
      <protection locked="0"/>
    </xf>
    <xf numFmtId="6" fontId="13" fillId="0" borderId="27" xfId="0" applyNumberFormat="1" applyFont="1" applyBorder="1" applyAlignment="1" applyProtection="1">
      <alignment vertical="center" shrinkToFit="1"/>
      <protection locked="0"/>
    </xf>
    <xf numFmtId="191" fontId="13" fillId="0" borderId="31" xfId="0" applyNumberFormat="1" applyFont="1" applyBorder="1" applyAlignment="1" applyProtection="1">
      <alignment vertical="center" shrinkToFit="1"/>
      <protection locked="0"/>
    </xf>
    <xf numFmtId="49" fontId="13" fillId="0" borderId="62" xfId="0" applyNumberFormat="1" applyFont="1" applyBorder="1" applyAlignment="1" applyProtection="1">
      <alignment vertical="center" shrinkToFit="1"/>
      <protection locked="0"/>
    </xf>
    <xf numFmtId="6" fontId="13" fillId="0" borderId="73" xfId="0" applyNumberFormat="1" applyFont="1" applyBorder="1" applyAlignment="1" applyProtection="1">
      <alignment vertical="center" shrinkToFit="1"/>
      <protection locked="0"/>
    </xf>
    <xf numFmtId="191" fontId="13" fillId="0" borderId="86" xfId="0" applyNumberFormat="1" applyFont="1" applyBorder="1" applyAlignment="1" applyProtection="1">
      <alignment vertical="center" shrinkToFit="1"/>
      <protection locked="0"/>
    </xf>
    <xf numFmtId="191" fontId="14" fillId="0" borderId="65" xfId="0" applyNumberFormat="1" applyFont="1" applyBorder="1" applyAlignment="1" applyProtection="1">
      <alignment horizontal="center" vertical="center" shrinkToFit="1"/>
      <protection locked="0"/>
    </xf>
    <xf numFmtId="6" fontId="13" fillId="0" borderId="23" xfId="0" applyNumberFormat="1" applyFont="1" applyBorder="1" applyAlignment="1" applyProtection="1">
      <alignment vertical="center" shrinkToFit="1"/>
      <protection locked="0"/>
    </xf>
    <xf numFmtId="191" fontId="13" fillId="0" borderId="11" xfId="0" applyNumberFormat="1" applyFont="1" applyBorder="1" applyAlignment="1" applyProtection="1">
      <alignment vertical="center" shrinkToFit="1"/>
      <protection locked="0"/>
    </xf>
    <xf numFmtId="49" fontId="13" fillId="0" borderId="66" xfId="0" applyNumberFormat="1" applyFont="1" applyBorder="1" applyAlignment="1" applyProtection="1">
      <alignment vertical="center" shrinkToFit="1"/>
      <protection locked="0"/>
    </xf>
    <xf numFmtId="6" fontId="13" fillId="0" borderId="144" xfId="0" applyNumberFormat="1" applyFont="1" applyBorder="1" applyAlignment="1" applyProtection="1">
      <alignment vertical="center" shrinkToFit="1"/>
      <protection locked="0"/>
    </xf>
    <xf numFmtId="191" fontId="13" fillId="0" borderId="159" xfId="0" applyNumberFormat="1" applyFont="1" applyBorder="1" applyAlignment="1" applyProtection="1">
      <alignment vertical="center" shrinkToFit="1"/>
      <protection locked="0"/>
    </xf>
    <xf numFmtId="191" fontId="14" fillId="0" borderId="130" xfId="0" applyNumberFormat="1" applyFont="1" applyBorder="1" applyAlignment="1" applyProtection="1">
      <alignment horizontal="center" vertical="center" shrinkToFit="1"/>
      <protection locked="0"/>
    </xf>
    <xf numFmtId="191" fontId="13" fillId="0" borderId="13" xfId="0" applyNumberFormat="1" applyFont="1" applyBorder="1" applyAlignment="1" applyProtection="1">
      <alignment horizontal="center" vertical="center" shrinkToFit="1"/>
      <protection locked="0"/>
    </xf>
    <xf numFmtId="6" fontId="13" fillId="0" borderId="40" xfId="0" applyNumberFormat="1" applyFont="1" applyBorder="1" applyAlignment="1" applyProtection="1">
      <alignment vertical="center" shrinkToFit="1"/>
      <protection locked="0"/>
    </xf>
    <xf numFmtId="191" fontId="13" fillId="0" borderId="15" xfId="0" applyNumberFormat="1" applyFont="1" applyBorder="1" applyAlignment="1" applyProtection="1">
      <alignment vertical="center" shrinkToFit="1"/>
      <protection locked="0"/>
    </xf>
    <xf numFmtId="49" fontId="13" fillId="0" borderId="127" xfId="0" applyNumberFormat="1" applyFont="1" applyBorder="1" applyAlignment="1" applyProtection="1">
      <alignment vertical="center" shrinkToFit="1"/>
      <protection locked="0"/>
    </xf>
    <xf numFmtId="6" fontId="13" fillId="0" borderId="141" xfId="0" applyNumberFormat="1" applyFont="1" applyBorder="1" applyAlignment="1" applyProtection="1">
      <alignment vertical="center" shrinkToFit="1"/>
      <protection locked="0"/>
    </xf>
    <xf numFmtId="191" fontId="13" fillId="0" borderId="160" xfId="0" applyNumberFormat="1" applyFont="1" applyBorder="1" applyAlignment="1" applyProtection="1">
      <alignment vertical="center" shrinkToFit="1"/>
      <protection locked="0"/>
    </xf>
    <xf numFmtId="6" fontId="13" fillId="0" borderId="60" xfId="0" applyNumberFormat="1" applyFont="1" applyBorder="1" applyAlignment="1" applyProtection="1">
      <alignment vertical="center" shrinkToFit="1"/>
      <protection locked="0"/>
    </xf>
    <xf numFmtId="191" fontId="14" fillId="0" borderId="77" xfId="0" applyNumberFormat="1" applyFont="1" applyBorder="1" applyAlignment="1" applyProtection="1">
      <alignment horizontal="center" vertical="center" shrinkToFit="1"/>
      <protection locked="0"/>
    </xf>
    <xf numFmtId="191" fontId="13" fillId="0" borderId="20" xfId="0" applyNumberFormat="1" applyFont="1" applyBorder="1" applyAlignment="1" applyProtection="1">
      <alignment horizontal="center" vertical="center" shrinkToFit="1"/>
      <protection locked="0"/>
    </xf>
    <xf numFmtId="6" fontId="13" fillId="0" borderId="1" xfId="0" applyNumberFormat="1" applyFont="1" applyBorder="1" applyAlignment="1" applyProtection="1">
      <alignment vertical="center" shrinkToFit="1"/>
      <protection locked="0"/>
    </xf>
    <xf numFmtId="191" fontId="13" fillId="0" borderId="2" xfId="0" applyNumberFormat="1" applyFont="1" applyBorder="1" applyAlignment="1" applyProtection="1">
      <alignment vertical="center" shrinkToFit="1"/>
      <protection locked="0"/>
    </xf>
    <xf numFmtId="49" fontId="13" fillId="0" borderId="78" xfId="0" applyNumberFormat="1" applyFont="1" applyBorder="1" applyAlignment="1" applyProtection="1">
      <alignment vertical="center" shrinkToFit="1"/>
      <protection locked="0"/>
    </xf>
    <xf numFmtId="6" fontId="13" fillId="0" borderId="67" xfId="0" applyNumberFormat="1" applyFont="1" applyBorder="1" applyAlignment="1" applyProtection="1">
      <alignment vertical="center" shrinkToFit="1"/>
      <protection locked="0"/>
    </xf>
    <xf numFmtId="191" fontId="13" fillId="0" borderId="161" xfId="0" applyNumberFormat="1" applyFont="1" applyBorder="1" applyAlignment="1" applyProtection="1">
      <alignment vertical="center" shrinkToFit="1"/>
      <protection locked="0"/>
    </xf>
    <xf numFmtId="6" fontId="13" fillId="0" borderId="72" xfId="0" applyNumberFormat="1" applyFont="1" applyBorder="1" applyAlignment="1" applyProtection="1">
      <alignment vertical="center" shrinkToFit="1"/>
      <protection locked="0"/>
    </xf>
    <xf numFmtId="191" fontId="13" fillId="0" borderId="40" xfId="0" applyNumberFormat="1" applyFont="1" applyBorder="1" applyAlignment="1" applyProtection="1">
      <alignment horizontal="center" vertical="center" shrinkToFit="1"/>
      <protection locked="0"/>
    </xf>
    <xf numFmtId="6" fontId="13" fillId="0" borderId="63" xfId="0" applyNumberFormat="1" applyFont="1" applyBorder="1" applyAlignment="1" applyProtection="1">
      <alignment vertical="center" shrinkToFit="1"/>
      <protection locked="0"/>
    </xf>
    <xf numFmtId="191" fontId="14" fillId="0" borderId="70" xfId="0" applyNumberFormat="1" applyFont="1" applyBorder="1" applyAlignment="1" applyProtection="1">
      <alignment horizontal="center" vertical="center" shrinkToFit="1"/>
      <protection locked="0"/>
    </xf>
    <xf numFmtId="191" fontId="13" fillId="0" borderId="9" xfId="0" applyNumberFormat="1" applyFont="1" applyBorder="1" applyAlignment="1" applyProtection="1">
      <alignment horizontal="center" vertical="center" shrinkToFit="1"/>
      <protection locked="0"/>
    </xf>
    <xf numFmtId="6" fontId="13" fillId="0" borderId="9" xfId="0" applyNumberFormat="1" applyFont="1" applyBorder="1" applyAlignment="1" applyProtection="1">
      <alignment vertical="center" shrinkToFit="1"/>
      <protection locked="0"/>
    </xf>
    <xf numFmtId="191" fontId="13" fillId="0" borderId="0" xfId="0" applyNumberFormat="1" applyFont="1" applyAlignment="1" applyProtection="1">
      <alignment vertical="center" shrinkToFit="1"/>
      <protection locked="0"/>
    </xf>
    <xf numFmtId="49" fontId="13" fillId="0" borderId="71" xfId="0" applyNumberFormat="1" applyFont="1" applyBorder="1" applyAlignment="1" applyProtection="1">
      <alignment vertical="center" shrinkToFit="1"/>
      <protection locked="0"/>
    </xf>
    <xf numFmtId="191" fontId="13" fillId="0" borderId="84" xfId="0" applyNumberFormat="1" applyFont="1" applyBorder="1" applyAlignment="1" applyProtection="1">
      <alignment vertical="center" shrinkToFit="1"/>
      <protection locked="0"/>
    </xf>
    <xf numFmtId="191" fontId="14" fillId="4" borderId="81" xfId="0" applyNumberFormat="1" applyFont="1" applyFill="1" applyBorder="1" applyAlignment="1" applyProtection="1">
      <alignment vertical="center" shrinkToFit="1"/>
      <protection locked="0"/>
    </xf>
    <xf numFmtId="0" fontId="13" fillId="4" borderId="145" xfId="0" applyFont="1" applyFill="1" applyBorder="1" applyAlignment="1" applyProtection="1">
      <alignment horizontal="right" vertical="center" wrapText="1" shrinkToFit="1"/>
      <protection locked="0"/>
    </xf>
    <xf numFmtId="191" fontId="13" fillId="4" borderId="129" xfId="0" applyNumberFormat="1" applyFont="1" applyFill="1" applyBorder="1" applyAlignment="1" applyProtection="1">
      <alignment vertical="center" shrinkToFit="1"/>
      <protection locked="0"/>
    </xf>
    <xf numFmtId="0" fontId="13" fillId="4" borderId="82" xfId="0" applyFont="1" applyFill="1" applyBorder="1" applyAlignment="1" applyProtection="1">
      <alignment vertical="center" shrinkToFit="1"/>
      <protection locked="0"/>
    </xf>
    <xf numFmtId="191" fontId="13" fillId="4" borderId="82" xfId="0" applyNumberFormat="1" applyFont="1" applyFill="1" applyBorder="1" applyAlignment="1" applyProtection="1">
      <alignment vertical="center" shrinkToFit="1"/>
      <protection locked="0"/>
    </xf>
    <xf numFmtId="0" fontId="24" fillId="0" borderId="0" xfId="6" applyFont="1" applyAlignment="1" applyProtection="1">
      <alignment vertical="center" shrinkToFit="1"/>
      <protection locked="0"/>
    </xf>
    <xf numFmtId="0" fontId="14" fillId="0" borderId="135" xfId="0" applyFont="1" applyBorder="1" applyAlignment="1" applyProtection="1">
      <alignment horizontal="center" vertical="center" shrinkToFit="1"/>
      <protection locked="0"/>
    </xf>
    <xf numFmtId="0" fontId="14" fillId="0" borderId="136" xfId="0" applyFont="1" applyBorder="1" applyAlignment="1" applyProtection="1">
      <alignment horizontal="center" vertical="center" shrinkToFit="1"/>
      <protection locked="0"/>
    </xf>
    <xf numFmtId="0" fontId="14" fillId="0" borderId="134" xfId="0" applyFont="1" applyBorder="1" applyAlignment="1" applyProtection="1">
      <alignment horizontal="center" vertical="center" shrinkToFit="1"/>
      <protection locked="0"/>
    </xf>
    <xf numFmtId="0" fontId="14" fillId="0" borderId="137" xfId="0" applyFont="1" applyBorder="1" applyAlignment="1" applyProtection="1">
      <alignment horizontal="center" vertical="center" shrinkToFit="1"/>
      <protection locked="0"/>
    </xf>
    <xf numFmtId="0" fontId="14" fillId="0" borderId="139" xfId="0" applyFont="1" applyBorder="1" applyAlignment="1" applyProtection="1">
      <alignment horizontal="center" vertical="center" shrinkToFit="1"/>
      <protection locked="0"/>
    </xf>
    <xf numFmtId="0" fontId="9" fillId="0" borderId="156" xfId="0" applyFont="1" applyBorder="1" applyAlignment="1" applyProtection="1">
      <alignment horizontal="right" vertical="center" shrinkToFit="1"/>
      <protection locked="0"/>
    </xf>
    <xf numFmtId="0" fontId="14" fillId="0" borderId="154" xfId="0" applyFont="1" applyBorder="1" applyAlignment="1" applyProtection="1">
      <alignment horizontal="center" vertical="center" shrinkToFit="1"/>
      <protection locked="0"/>
    </xf>
    <xf numFmtId="198" fontId="14" fillId="4" borderId="135" xfId="1" applyNumberFormat="1" applyFont="1" applyFill="1" applyBorder="1" applyAlignment="1" applyProtection="1">
      <alignment horizontal="center" vertical="center" shrinkToFit="1"/>
    </xf>
    <xf numFmtId="200" fontId="14" fillId="4" borderId="21" xfId="1" applyNumberFormat="1" applyFont="1" applyFill="1" applyBorder="1" applyAlignment="1" applyProtection="1">
      <alignment horizontal="center" vertical="center" shrinkToFit="1"/>
    </xf>
    <xf numFmtId="198" fontId="14" fillId="4" borderId="134" xfId="1" applyNumberFormat="1" applyFont="1" applyFill="1" applyBorder="1" applyAlignment="1" applyProtection="1">
      <alignment horizontal="center" vertical="center" shrinkToFit="1"/>
    </xf>
    <xf numFmtId="199" fontId="14" fillId="0" borderId="19" xfId="1" applyNumberFormat="1" applyFont="1" applyFill="1" applyBorder="1" applyAlignment="1" applyProtection="1">
      <alignment horizontal="center" vertical="center" shrinkToFit="1"/>
    </xf>
    <xf numFmtId="197" fontId="21" fillId="4" borderId="156" xfId="6" applyNumberFormat="1" applyFont="1" applyFill="1" applyBorder="1" applyAlignment="1">
      <alignment horizontal="right" vertical="center"/>
    </xf>
    <xf numFmtId="199" fontId="14" fillId="0" borderId="130" xfId="1" applyNumberFormat="1" applyFont="1" applyFill="1" applyBorder="1" applyAlignment="1" applyProtection="1">
      <alignment horizontal="center" vertical="center" shrinkToFit="1"/>
    </xf>
    <xf numFmtId="198" fontId="14" fillId="4" borderId="20" xfId="1" applyNumberFormat="1" applyFont="1" applyFill="1" applyBorder="1" applyAlignment="1" applyProtection="1">
      <alignment horizontal="center" vertical="center" shrinkToFit="1"/>
    </xf>
    <xf numFmtId="198" fontId="14" fillId="4" borderId="72" xfId="1" applyNumberFormat="1" applyFont="1" applyFill="1" applyBorder="1" applyAlignment="1" applyProtection="1">
      <alignment horizontal="center" vertical="center" shrinkToFit="1"/>
    </xf>
    <xf numFmtId="199" fontId="14" fillId="4" borderId="19" xfId="1" applyNumberFormat="1" applyFont="1" applyFill="1" applyBorder="1" applyAlignment="1" applyProtection="1">
      <alignment horizontal="center" vertical="center" shrinkToFit="1"/>
    </xf>
    <xf numFmtId="199" fontId="14" fillId="4" borderId="130" xfId="1" applyNumberFormat="1" applyFont="1" applyFill="1" applyBorder="1" applyAlignment="1" applyProtection="1">
      <alignment horizontal="center" vertical="center" shrinkToFit="1"/>
    </xf>
    <xf numFmtId="199" fontId="14" fillId="4" borderId="139" xfId="1" applyNumberFormat="1" applyFont="1" applyFill="1" applyBorder="1" applyAlignment="1" applyProtection="1">
      <alignment horizontal="center" vertical="center" shrinkToFit="1"/>
    </xf>
    <xf numFmtId="197" fontId="21" fillId="4" borderId="85" xfId="6" applyNumberFormat="1" applyFont="1" applyFill="1" applyBorder="1" applyAlignment="1">
      <alignment horizontal="right" vertical="center"/>
    </xf>
    <xf numFmtId="199" fontId="14" fillId="4" borderId="154" xfId="1" applyNumberFormat="1" applyFont="1" applyFill="1" applyBorder="1" applyAlignment="1" applyProtection="1">
      <alignment horizontal="center" vertical="center" shrinkToFit="1"/>
    </xf>
    <xf numFmtId="0" fontId="13" fillId="0" borderId="0" xfId="0" applyFont="1" applyAlignment="1" applyProtection="1">
      <alignment horizontal="center" vertical="center" shrinkToFit="1"/>
      <protection locked="0"/>
    </xf>
    <xf numFmtId="191" fontId="9" fillId="4" borderId="157" xfId="1" applyNumberFormat="1" applyFont="1" applyFill="1" applyBorder="1" applyAlignment="1" applyProtection="1">
      <alignment horizontal="right" vertical="center" shrinkToFit="1"/>
      <protection locked="0"/>
    </xf>
    <xf numFmtId="0" fontId="13" fillId="0" borderId="0" xfId="0" applyFont="1" applyAlignment="1" applyProtection="1">
      <alignment vertical="center" shrinkToFit="1"/>
      <protection locked="0"/>
    </xf>
    <xf numFmtId="192" fontId="17" fillId="0" borderId="0" xfId="3" applyNumberFormat="1" applyFont="1" applyBorder="1" applyAlignment="1" applyProtection="1">
      <alignment horizontal="center" vertical="center" wrapText="1"/>
      <protection locked="0"/>
    </xf>
    <xf numFmtId="0" fontId="13" fillId="6" borderId="29" xfId="6" applyFont="1" applyFill="1" applyBorder="1" applyAlignment="1">
      <alignment vertical="center" wrapText="1"/>
    </xf>
    <xf numFmtId="0" fontId="25" fillId="6" borderId="29" xfId="6" applyFont="1" applyFill="1" applyBorder="1" applyAlignment="1">
      <alignment vertical="center" wrapText="1"/>
    </xf>
    <xf numFmtId="0" fontId="14" fillId="0" borderId="84" xfId="6" applyFont="1" applyBorder="1" applyProtection="1">
      <alignment vertical="center"/>
      <protection locked="0"/>
    </xf>
    <xf numFmtId="0" fontId="13" fillId="0" borderId="95" xfId="6" applyFont="1" applyBorder="1" applyProtection="1">
      <alignment vertical="center"/>
      <protection locked="0"/>
    </xf>
    <xf numFmtId="0" fontId="13" fillId="0" borderId="62" xfId="6" applyFont="1" applyBorder="1" applyProtection="1">
      <alignment vertical="center"/>
      <protection locked="0"/>
    </xf>
    <xf numFmtId="0" fontId="18" fillId="6" borderId="66" xfId="6" applyFont="1" applyFill="1" applyBorder="1">
      <alignment vertical="center"/>
    </xf>
    <xf numFmtId="0" fontId="13" fillId="4" borderId="76" xfId="6" applyFont="1" applyFill="1" applyBorder="1" applyAlignment="1" applyProtection="1">
      <alignment horizontal="right" vertical="center"/>
      <protection locked="0"/>
    </xf>
    <xf numFmtId="0" fontId="13" fillId="6" borderId="69" xfId="6" applyFont="1" applyFill="1" applyBorder="1">
      <alignment vertical="center"/>
    </xf>
    <xf numFmtId="0" fontId="13" fillId="6" borderId="71" xfId="6" applyFont="1" applyFill="1" applyBorder="1">
      <alignment vertical="center"/>
    </xf>
    <xf numFmtId="0" fontId="13" fillId="4" borderId="76" xfId="6" applyFont="1" applyFill="1" applyBorder="1" applyAlignment="1">
      <alignment horizontal="right" vertical="center"/>
    </xf>
    <xf numFmtId="0" fontId="13" fillId="0" borderId="62" xfId="6" applyFont="1" applyBorder="1" applyAlignment="1" applyProtection="1">
      <alignment vertical="center" wrapText="1"/>
      <protection locked="0"/>
    </xf>
    <xf numFmtId="0" fontId="13" fillId="0" borderId="69" xfId="6" applyFont="1" applyBorder="1" applyProtection="1">
      <alignment vertical="center"/>
      <protection locked="0"/>
    </xf>
    <xf numFmtId="0" fontId="13" fillId="0" borderId="66" xfId="6" applyFont="1" applyBorder="1" applyProtection="1">
      <alignment vertical="center"/>
      <protection locked="0"/>
    </xf>
    <xf numFmtId="0" fontId="13" fillId="6" borderId="59" xfId="0" applyFont="1" applyFill="1" applyBorder="1" applyAlignment="1">
      <alignment vertical="center" wrapText="1"/>
    </xf>
    <xf numFmtId="186" fontId="17" fillId="11" borderId="93" xfId="0" applyNumberFormat="1" applyFont="1" applyFill="1" applyBorder="1" applyProtection="1">
      <alignment vertical="center"/>
      <protection locked="0"/>
    </xf>
    <xf numFmtId="49" fontId="13" fillId="0" borderId="94" xfId="0" applyNumberFormat="1" applyFont="1" applyBorder="1" applyAlignment="1" applyProtection="1">
      <alignment horizontal="left" vertical="center" wrapText="1"/>
      <protection locked="0"/>
    </xf>
    <xf numFmtId="49" fontId="13" fillId="0" borderId="95" xfId="0" applyNumberFormat="1" applyFont="1" applyBorder="1" applyAlignment="1" applyProtection="1">
      <alignment horizontal="left" vertical="center" wrapText="1"/>
      <protection locked="0"/>
    </xf>
    <xf numFmtId="186" fontId="17" fillId="0" borderId="93" xfId="0" applyNumberFormat="1" applyFont="1" applyBorder="1" applyProtection="1">
      <alignment vertical="center"/>
      <protection locked="0"/>
    </xf>
    <xf numFmtId="49" fontId="13" fillId="0" borderId="96" xfId="0" applyNumberFormat="1" applyFont="1" applyBorder="1" applyAlignment="1" applyProtection="1">
      <alignment horizontal="left" vertical="center" wrapText="1"/>
      <protection locked="0"/>
    </xf>
    <xf numFmtId="0" fontId="13" fillId="6" borderId="31" xfId="0" applyFont="1" applyFill="1" applyBorder="1" applyAlignment="1">
      <alignment vertical="center" wrapText="1"/>
    </xf>
    <xf numFmtId="186" fontId="17" fillId="11" borderId="97" xfId="0" applyNumberFormat="1" applyFont="1" applyFill="1" applyBorder="1" applyProtection="1">
      <alignment vertical="center"/>
      <protection locked="0"/>
    </xf>
    <xf numFmtId="49" fontId="13" fillId="0" borderId="33" xfId="0" applyNumberFormat="1" applyFont="1" applyBorder="1" applyAlignment="1" applyProtection="1">
      <alignment horizontal="left" vertical="center" wrapText="1"/>
      <protection locked="0"/>
    </xf>
    <xf numFmtId="49" fontId="13" fillId="0" borderId="62" xfId="0" applyNumberFormat="1" applyFont="1" applyBorder="1" applyAlignment="1" applyProtection="1">
      <alignment horizontal="left" vertical="center" wrapText="1"/>
      <protection locked="0"/>
    </xf>
    <xf numFmtId="186" fontId="17" fillId="0" borderId="97" xfId="0" applyNumberFormat="1" applyFont="1" applyBorder="1" applyProtection="1">
      <alignment vertical="center"/>
      <protection locked="0"/>
    </xf>
    <xf numFmtId="49" fontId="13" fillId="0" borderId="98" xfId="0" applyNumberFormat="1" applyFont="1" applyBorder="1" applyAlignment="1" applyProtection="1">
      <alignment horizontal="left" vertical="center" wrapText="1"/>
      <protection locked="0"/>
    </xf>
    <xf numFmtId="187" fontId="13" fillId="2" borderId="97" xfId="0" applyNumberFormat="1" applyFont="1" applyFill="1" applyBorder="1">
      <alignment vertical="center"/>
    </xf>
    <xf numFmtId="0" fontId="13" fillId="6" borderId="99" xfId="0" applyFont="1" applyFill="1" applyBorder="1" applyAlignment="1">
      <alignment vertical="center" wrapText="1"/>
    </xf>
    <xf numFmtId="9" fontId="17" fillId="2" borderId="100" xfId="0" applyNumberFormat="1" applyFont="1" applyFill="1" applyBorder="1">
      <alignment vertical="center"/>
    </xf>
    <xf numFmtId="49" fontId="13" fillId="0" borderId="101" xfId="0" applyNumberFormat="1" applyFont="1" applyBorder="1" applyAlignment="1" applyProtection="1">
      <alignment horizontal="left" vertical="center" wrapText="1"/>
      <protection locked="0"/>
    </xf>
    <xf numFmtId="49" fontId="13" fillId="0" borderId="102" xfId="0" applyNumberFormat="1" applyFont="1" applyBorder="1" applyAlignment="1" applyProtection="1">
      <alignment horizontal="left" vertical="center" wrapText="1"/>
      <protection locked="0"/>
    </xf>
    <xf numFmtId="49" fontId="13" fillId="0" borderId="103" xfId="0" applyNumberFormat="1" applyFont="1" applyBorder="1" applyAlignment="1" applyProtection="1">
      <alignment horizontal="left" vertical="center" wrapText="1"/>
      <protection locked="0"/>
    </xf>
    <xf numFmtId="9" fontId="17" fillId="0" borderId="0" xfId="0" applyNumberFormat="1" applyFont="1" applyProtection="1">
      <alignment vertical="center"/>
      <protection locked="0"/>
    </xf>
    <xf numFmtId="49" fontId="13" fillId="0" borderId="0" xfId="0" applyNumberFormat="1" applyFont="1" applyAlignment="1" applyProtection="1">
      <alignment horizontal="left" vertical="center" wrapText="1"/>
      <protection locked="0"/>
    </xf>
    <xf numFmtId="49" fontId="13" fillId="0" borderId="0" xfId="6" applyNumberFormat="1" applyFont="1" applyAlignment="1" applyProtection="1">
      <alignment vertical="center" wrapText="1"/>
      <protection locked="0"/>
    </xf>
    <xf numFmtId="0" fontId="13" fillId="0" borderId="90" xfId="0" applyFont="1" applyBorder="1" applyAlignment="1" applyProtection="1">
      <alignment vertical="center" wrapText="1"/>
      <protection locked="0"/>
    </xf>
    <xf numFmtId="188" fontId="13" fillId="0" borderId="45" xfId="0" applyNumberFormat="1" applyFont="1" applyBorder="1" applyAlignment="1" applyProtection="1">
      <alignment horizontal="left" vertical="center" wrapText="1"/>
      <protection locked="0"/>
    </xf>
    <xf numFmtId="188" fontId="13" fillId="0" borderId="46" xfId="0" applyNumberFormat="1" applyFont="1" applyBorder="1" applyAlignment="1" applyProtection="1">
      <alignment horizontal="left" vertical="center" wrapText="1"/>
      <protection locked="0"/>
    </xf>
    <xf numFmtId="0" fontId="13" fillId="0" borderId="7" xfId="0" applyFont="1" applyBorder="1" applyAlignment="1" applyProtection="1">
      <alignment vertical="center" wrapText="1"/>
      <protection locked="0"/>
    </xf>
    <xf numFmtId="6" fontId="17" fillId="0" borderId="104" xfId="2" applyFont="1" applyBorder="1" applyAlignment="1" applyProtection="1">
      <alignment vertical="center"/>
      <protection locked="0"/>
    </xf>
    <xf numFmtId="49" fontId="13" fillId="0" borderId="6" xfId="0" applyNumberFormat="1" applyFont="1" applyBorder="1" applyAlignment="1" applyProtection="1">
      <alignment horizontal="left" vertical="center" wrapText="1"/>
      <protection locked="0"/>
    </xf>
    <xf numFmtId="49" fontId="13" fillId="0" borderId="69" xfId="0" applyNumberFormat="1" applyFont="1" applyBorder="1" applyAlignment="1" applyProtection="1">
      <alignment horizontal="left" vertical="center" wrapText="1"/>
      <protection locked="0"/>
    </xf>
    <xf numFmtId="49" fontId="13" fillId="0" borderId="105" xfId="0" applyNumberFormat="1" applyFont="1" applyBorder="1" applyAlignment="1" applyProtection="1">
      <alignment horizontal="left" vertical="center" wrapText="1"/>
      <protection locked="0"/>
    </xf>
    <xf numFmtId="0" fontId="13" fillId="0" borderId="31" xfId="0" applyFont="1" applyBorder="1" applyAlignment="1" applyProtection="1">
      <alignment vertical="center" wrapText="1"/>
      <protection locked="0"/>
    </xf>
    <xf numFmtId="0" fontId="13" fillId="0" borderId="11" xfId="0" applyFont="1" applyBorder="1" applyAlignment="1" applyProtection="1">
      <alignment vertical="center" wrapText="1"/>
      <protection locked="0"/>
    </xf>
    <xf numFmtId="9" fontId="17" fillId="0" borderId="106" xfId="0" applyNumberFormat="1" applyFont="1" applyBorder="1" applyProtection="1">
      <alignment vertical="center"/>
      <protection locked="0"/>
    </xf>
    <xf numFmtId="49" fontId="13" fillId="0" borderId="10" xfId="0" applyNumberFormat="1" applyFont="1" applyBorder="1" applyAlignment="1" applyProtection="1">
      <alignment horizontal="left" vertical="center" wrapText="1"/>
      <protection locked="0"/>
    </xf>
    <xf numFmtId="49" fontId="13" fillId="0" borderId="66" xfId="0" applyNumberFormat="1" applyFont="1" applyBorder="1" applyAlignment="1" applyProtection="1">
      <alignment horizontal="left" vertical="center" wrapText="1"/>
      <protection locked="0"/>
    </xf>
    <xf numFmtId="49" fontId="13" fillId="0" borderId="107" xfId="0" applyNumberFormat="1" applyFont="1" applyBorder="1" applyAlignment="1" applyProtection="1">
      <alignment horizontal="left" vertical="center" wrapText="1"/>
      <protection locked="0"/>
    </xf>
    <xf numFmtId="0" fontId="13" fillId="4" borderId="54" xfId="0" applyFont="1" applyFill="1" applyBorder="1" applyAlignment="1" applyProtection="1">
      <alignment horizontal="right" vertical="center" wrapText="1"/>
      <protection locked="0"/>
    </xf>
    <xf numFmtId="6" fontId="13" fillId="4" borderId="108" xfId="2" applyFont="1" applyFill="1" applyBorder="1" applyAlignment="1" applyProtection="1">
      <alignment vertical="center"/>
      <protection locked="0"/>
    </xf>
    <xf numFmtId="49" fontId="13" fillId="4" borderId="109" xfId="0" applyNumberFormat="1" applyFont="1" applyFill="1" applyBorder="1" applyAlignment="1" applyProtection="1">
      <alignment horizontal="left" vertical="center" wrapText="1"/>
      <protection locked="0"/>
    </xf>
    <xf numFmtId="49" fontId="13" fillId="4" borderId="53" xfId="0" applyNumberFormat="1" applyFont="1" applyFill="1" applyBorder="1" applyAlignment="1" applyProtection="1">
      <alignment horizontal="left" vertical="center" wrapText="1"/>
      <protection locked="0"/>
    </xf>
    <xf numFmtId="49" fontId="13" fillId="4" borderId="110" xfId="0" applyNumberFormat="1" applyFont="1" applyFill="1" applyBorder="1" applyAlignment="1" applyProtection="1">
      <alignment horizontal="left" vertical="center" wrapText="1"/>
      <protection locked="0"/>
    </xf>
    <xf numFmtId="188" fontId="13" fillId="0" borderId="17" xfId="0" applyNumberFormat="1" applyFont="1" applyBorder="1" applyAlignment="1" applyProtection="1">
      <alignment horizontal="left" vertical="center" wrapText="1"/>
      <protection locked="0"/>
    </xf>
    <xf numFmtId="188" fontId="13" fillId="0" borderId="112" xfId="0" applyNumberFormat="1" applyFont="1" applyBorder="1" applyAlignment="1" applyProtection="1">
      <alignment horizontal="left" vertical="center" wrapText="1"/>
      <protection locked="0"/>
    </xf>
    <xf numFmtId="49" fontId="9" fillId="4" borderId="114" xfId="0" applyNumberFormat="1" applyFont="1" applyFill="1" applyBorder="1" applyAlignment="1" applyProtection="1">
      <alignment horizontal="left" vertical="center" wrapText="1"/>
      <protection locked="0"/>
    </xf>
    <xf numFmtId="49" fontId="9" fillId="4" borderId="115" xfId="0" applyNumberFormat="1" applyFont="1" applyFill="1" applyBorder="1" applyAlignment="1" applyProtection="1">
      <alignment horizontal="left" vertical="center" wrapText="1"/>
      <protection locked="0"/>
    </xf>
    <xf numFmtId="49" fontId="9" fillId="4" borderId="92" xfId="6" applyNumberFormat="1" applyFont="1" applyFill="1" applyBorder="1" applyAlignment="1" applyProtection="1">
      <alignment vertical="center" wrapText="1"/>
      <protection locked="0"/>
    </xf>
    <xf numFmtId="6" fontId="22" fillId="4" borderId="113" xfId="0" applyNumberFormat="1" applyFont="1" applyFill="1" applyBorder="1" applyProtection="1">
      <alignment vertical="center"/>
      <protection locked="0"/>
    </xf>
    <xf numFmtId="49" fontId="9" fillId="4" borderId="117" xfId="0" applyNumberFormat="1" applyFont="1" applyFill="1" applyBorder="1" applyAlignment="1" applyProtection="1">
      <alignment horizontal="left" vertical="center" wrapText="1"/>
      <protection locked="0"/>
    </xf>
    <xf numFmtId="0" fontId="13" fillId="0" borderId="0" xfId="0" applyFont="1" applyAlignment="1" applyProtection="1">
      <alignment horizontal="right" vertical="center" wrapText="1"/>
      <protection locked="0"/>
    </xf>
    <xf numFmtId="6" fontId="13" fillId="0" borderId="0" xfId="2" applyFont="1" applyFill="1" applyBorder="1" applyAlignment="1" applyProtection="1">
      <alignment vertical="center"/>
      <protection locked="0"/>
    </xf>
    <xf numFmtId="0" fontId="13" fillId="0" borderId="46" xfId="0" applyFont="1" applyBorder="1" applyAlignment="1">
      <alignment vertical="center" wrapText="1"/>
    </xf>
    <xf numFmtId="0" fontId="13" fillId="0" borderId="118" xfId="0" applyFont="1" applyBorder="1" applyProtection="1">
      <alignment vertical="center"/>
      <protection locked="0"/>
    </xf>
    <xf numFmtId="0" fontId="13" fillId="0" borderId="119" xfId="0" applyFont="1" applyBorder="1" applyProtection="1">
      <alignment vertical="center"/>
      <protection locked="0"/>
    </xf>
    <xf numFmtId="0" fontId="13" fillId="0" borderId="48" xfId="0" applyFont="1" applyBorder="1" applyProtection="1">
      <alignment vertical="center"/>
      <protection locked="0"/>
    </xf>
    <xf numFmtId="0" fontId="13" fillId="0" borderId="120" xfId="0" applyFont="1" applyBorder="1" applyProtection="1">
      <alignment vertical="center"/>
      <protection locked="0"/>
    </xf>
    <xf numFmtId="0" fontId="13" fillId="0" borderId="121" xfId="0" applyFont="1" applyBorder="1" applyProtection="1">
      <alignment vertical="center"/>
      <protection locked="0"/>
    </xf>
    <xf numFmtId="0" fontId="13" fillId="0" borderId="59" xfId="0" applyFont="1" applyBorder="1" applyAlignment="1">
      <alignment vertical="center" wrapText="1"/>
    </xf>
    <xf numFmtId="6" fontId="17" fillId="0" borderId="122" xfId="2" applyFont="1" applyBorder="1" applyAlignment="1" applyProtection="1">
      <alignment vertical="center"/>
      <protection locked="0"/>
    </xf>
    <xf numFmtId="49" fontId="13" fillId="0" borderId="123" xfId="0" applyNumberFormat="1" applyFont="1" applyBorder="1" applyAlignment="1" applyProtection="1">
      <alignment horizontal="left" vertical="center" wrapText="1"/>
      <protection locked="0"/>
    </xf>
    <xf numFmtId="49" fontId="13" fillId="0" borderId="58" xfId="0" applyNumberFormat="1" applyFont="1" applyBorder="1" applyAlignment="1" applyProtection="1">
      <alignment horizontal="left" vertical="center" wrapText="1"/>
      <protection locked="0"/>
    </xf>
    <xf numFmtId="49" fontId="13" fillId="0" borderId="124" xfId="6" applyNumberFormat="1" applyFont="1" applyBorder="1" applyAlignment="1" applyProtection="1">
      <alignment vertical="center" wrapText="1"/>
      <protection locked="0"/>
    </xf>
    <xf numFmtId="49" fontId="13" fillId="0" borderId="124" xfId="0" applyNumberFormat="1" applyFont="1" applyBorder="1" applyAlignment="1" applyProtection="1">
      <alignment horizontal="left" vertical="center" wrapText="1"/>
      <protection locked="0"/>
    </xf>
    <xf numFmtId="0" fontId="13" fillId="0" borderId="31" xfId="0" applyFont="1" applyBorder="1" applyAlignment="1">
      <alignment vertical="center" wrapText="1"/>
    </xf>
    <xf numFmtId="9" fontId="17" fillId="0" borderId="97" xfId="0" applyNumberFormat="1" applyFont="1" applyBorder="1" applyProtection="1">
      <alignment vertical="center"/>
      <protection locked="0"/>
    </xf>
    <xf numFmtId="49" fontId="13" fillId="0" borderId="98" xfId="6" applyNumberFormat="1" applyFont="1" applyBorder="1" applyAlignment="1" applyProtection="1">
      <alignment vertical="center" wrapText="1"/>
      <protection locked="0"/>
    </xf>
    <xf numFmtId="187" fontId="13" fillId="11" borderId="97" xfId="0" applyNumberFormat="1" applyFont="1" applyFill="1" applyBorder="1" applyProtection="1">
      <alignment vertical="center"/>
      <protection locked="0"/>
    </xf>
    <xf numFmtId="0" fontId="13" fillId="0" borderId="15" xfId="0" applyFont="1" applyBorder="1" applyAlignment="1">
      <alignment vertical="center" wrapText="1"/>
    </xf>
    <xf numFmtId="187" fontId="17" fillId="0" borderId="126" xfId="0" applyNumberFormat="1" applyFont="1" applyBorder="1" applyProtection="1">
      <alignment vertical="center"/>
      <protection locked="0"/>
    </xf>
    <xf numFmtId="49" fontId="13" fillId="0" borderId="14" xfId="0" applyNumberFormat="1" applyFont="1" applyBorder="1" applyAlignment="1" applyProtection="1">
      <alignment horizontal="left" vertical="center" wrapText="1"/>
      <protection locked="0"/>
    </xf>
    <xf numFmtId="49" fontId="13" fillId="0" borderId="127" xfId="0" applyNumberFormat="1" applyFont="1" applyBorder="1" applyAlignment="1" applyProtection="1">
      <alignment horizontal="left" vertical="center" wrapText="1"/>
      <protection locked="0"/>
    </xf>
    <xf numFmtId="49" fontId="13" fillId="0" borderId="128" xfId="6" applyNumberFormat="1" applyFont="1" applyBorder="1" applyAlignment="1" applyProtection="1">
      <alignment vertical="center" wrapText="1"/>
      <protection locked="0"/>
    </xf>
    <xf numFmtId="187" fontId="17" fillId="0" borderId="16" xfId="0" applyNumberFormat="1" applyFont="1" applyBorder="1" applyProtection="1">
      <alignment vertical="center"/>
      <protection locked="0"/>
    </xf>
    <xf numFmtId="49" fontId="13" fillId="0" borderId="128" xfId="0" applyNumberFormat="1" applyFont="1" applyBorder="1" applyAlignment="1" applyProtection="1">
      <alignment horizontal="left" vertical="center" wrapText="1"/>
      <protection locked="0"/>
    </xf>
    <xf numFmtId="0" fontId="13" fillId="0" borderId="11" xfId="0" applyFont="1" applyBorder="1" applyAlignment="1">
      <alignment vertical="center" wrapText="1"/>
    </xf>
    <xf numFmtId="189" fontId="17" fillId="6" borderId="106" xfId="0" applyNumberFormat="1" applyFont="1" applyFill="1" applyBorder="1">
      <alignment vertical="center"/>
    </xf>
    <xf numFmtId="49" fontId="13" fillId="0" borderId="107" xfId="6" applyNumberFormat="1" applyFont="1" applyBorder="1" applyAlignment="1" applyProtection="1">
      <alignment vertical="center" wrapText="1"/>
      <protection locked="0"/>
    </xf>
    <xf numFmtId="190" fontId="13" fillId="6" borderId="106" xfId="0" applyNumberFormat="1" applyFont="1" applyFill="1" applyBorder="1">
      <alignment vertical="center"/>
    </xf>
    <xf numFmtId="0" fontId="13" fillId="4" borderId="51" xfId="0" applyFont="1" applyFill="1" applyBorder="1" applyAlignment="1" applyProtection="1">
      <alignment horizontal="right" vertical="center" wrapText="1"/>
      <protection locked="0"/>
    </xf>
    <xf numFmtId="6" fontId="23" fillId="4" borderId="108" xfId="6" applyNumberFormat="1" applyFont="1" applyFill="1" applyBorder="1">
      <alignment vertical="center"/>
    </xf>
    <xf numFmtId="49" fontId="13" fillId="4" borderId="110" xfId="6" applyNumberFormat="1" applyFont="1" applyFill="1" applyBorder="1" applyAlignment="1" applyProtection="1">
      <alignment vertical="center" wrapText="1"/>
      <protection locked="0"/>
    </xf>
    <xf numFmtId="189" fontId="17" fillId="7" borderId="106" xfId="0" applyNumberFormat="1" applyFont="1" applyFill="1" applyBorder="1">
      <alignment vertical="center"/>
    </xf>
    <xf numFmtId="6" fontId="17" fillId="0" borderId="125" xfId="2" applyFont="1" applyBorder="1" applyAlignment="1" applyProtection="1">
      <alignment vertical="center"/>
      <protection locked="0"/>
    </xf>
    <xf numFmtId="9" fontId="17" fillId="0" borderId="32" xfId="0" applyNumberFormat="1" applyFont="1" applyBorder="1" applyProtection="1">
      <alignment vertical="center"/>
      <protection locked="0"/>
    </xf>
    <xf numFmtId="49" fontId="9" fillId="4" borderId="117" xfId="6" applyNumberFormat="1" applyFont="1" applyFill="1" applyBorder="1" applyAlignment="1" applyProtection="1">
      <alignment vertical="center" wrapText="1"/>
      <protection locked="0"/>
    </xf>
    <xf numFmtId="6" fontId="21" fillId="4" borderId="79" xfId="6" applyNumberFormat="1" applyFont="1" applyFill="1" applyBorder="1">
      <alignment vertical="center"/>
    </xf>
    <xf numFmtId="0" fontId="13" fillId="0" borderId="58" xfId="0" applyFont="1" applyBorder="1" applyProtection="1">
      <alignment vertical="center"/>
      <protection locked="0"/>
    </xf>
    <xf numFmtId="0" fontId="13" fillId="0" borderId="86" xfId="0" applyFont="1" applyBorder="1" applyProtection="1">
      <alignment vertical="center"/>
      <protection locked="0"/>
    </xf>
    <xf numFmtId="0" fontId="13" fillId="0" borderId="62" xfId="0" applyFont="1" applyBorder="1" applyProtection="1">
      <alignment vertical="center"/>
      <protection locked="0"/>
    </xf>
    <xf numFmtId="6" fontId="21" fillId="4" borderId="140" xfId="6" applyNumberFormat="1" applyFont="1" applyFill="1" applyBorder="1">
      <alignment vertical="center"/>
    </xf>
    <xf numFmtId="0" fontId="13" fillId="0" borderId="142" xfId="0" applyFont="1" applyBorder="1" applyProtection="1">
      <alignment vertical="center"/>
      <protection locked="0"/>
    </xf>
    <xf numFmtId="0" fontId="13" fillId="6" borderId="29" xfId="6" applyFont="1" applyFill="1" applyBorder="1">
      <alignment vertical="center"/>
    </xf>
    <xf numFmtId="6" fontId="13" fillId="6" borderId="29" xfId="6" applyNumberFormat="1" applyFont="1" applyFill="1" applyBorder="1">
      <alignment vertical="center"/>
    </xf>
    <xf numFmtId="178" fontId="13" fillId="6" borderId="29" xfId="6" applyNumberFormat="1" applyFont="1" applyFill="1" applyBorder="1">
      <alignment vertical="center"/>
    </xf>
    <xf numFmtId="0" fontId="12" fillId="0" borderId="0" xfId="5" applyNumberFormat="1" applyFont="1" applyBorder="1" applyAlignment="1" applyProtection="1">
      <alignment vertical="center" wrapText="1"/>
      <protection locked="0"/>
    </xf>
    <xf numFmtId="0" fontId="26" fillId="0" borderId="0" xfId="0" applyFont="1" applyProtection="1">
      <alignment vertical="center"/>
      <protection locked="0"/>
    </xf>
    <xf numFmtId="0" fontId="27" fillId="0" borderId="0" xfId="0" applyFont="1" applyProtection="1">
      <alignment vertical="center"/>
      <protection locked="0"/>
    </xf>
    <xf numFmtId="0" fontId="9" fillId="0" borderId="0" xfId="0" applyFont="1" applyProtection="1">
      <alignment vertical="center"/>
      <protection locked="0"/>
    </xf>
    <xf numFmtId="177" fontId="13" fillId="0" borderId="0" xfId="0" applyNumberFormat="1" applyFont="1" applyProtection="1">
      <alignment vertical="center"/>
      <protection locked="0"/>
    </xf>
    <xf numFmtId="0" fontId="9" fillId="3" borderId="79" xfId="0" applyFont="1" applyFill="1" applyBorder="1" applyAlignment="1" applyProtection="1">
      <alignment horizontal="center" vertical="center" wrapText="1"/>
      <protection locked="0"/>
    </xf>
    <xf numFmtId="0" fontId="9" fillId="3" borderId="91" xfId="0" applyFont="1" applyFill="1" applyBorder="1" applyAlignment="1" applyProtection="1">
      <alignment horizontal="center" vertical="center" wrapText="1"/>
      <protection locked="0"/>
    </xf>
    <xf numFmtId="179" fontId="13" fillId="0" borderId="17" xfId="0" applyNumberFormat="1" applyFont="1" applyBorder="1" applyAlignment="1" applyProtection="1">
      <alignment horizontal="center" vertical="center"/>
      <protection locked="0"/>
    </xf>
    <xf numFmtId="179" fontId="13" fillId="0" borderId="17" xfId="0" applyNumberFormat="1" applyFont="1" applyBorder="1" applyProtection="1">
      <alignment vertical="center"/>
      <protection locked="0"/>
    </xf>
    <xf numFmtId="0" fontId="13" fillId="0" borderId="112" xfId="0" applyFont="1" applyBorder="1" applyAlignment="1" applyProtection="1">
      <alignment vertical="center" wrapText="1"/>
      <protection locked="0"/>
    </xf>
    <xf numFmtId="0" fontId="14" fillId="0" borderId="6" xfId="0" applyFont="1" applyBorder="1" applyProtection="1">
      <alignment vertical="center"/>
      <protection locked="0"/>
    </xf>
    <xf numFmtId="0" fontId="14" fillId="0" borderId="10" xfId="0" applyFont="1" applyBorder="1" applyProtection="1">
      <alignment vertical="center"/>
      <protection locked="0"/>
    </xf>
    <xf numFmtId="0" fontId="14" fillId="0" borderId="14" xfId="0" applyFont="1" applyBorder="1" applyProtection="1">
      <alignment vertical="center"/>
      <protection locked="0"/>
    </xf>
    <xf numFmtId="0" fontId="13" fillId="0" borderId="150" xfId="0" applyFont="1" applyBorder="1" applyAlignment="1" applyProtection="1">
      <alignment horizontal="center" vertical="center" wrapText="1"/>
      <protection locked="0"/>
    </xf>
    <xf numFmtId="0" fontId="13" fillId="0" borderId="163" xfId="0" applyFont="1" applyBorder="1" applyAlignment="1" applyProtection="1">
      <alignment vertical="center" wrapText="1"/>
      <protection locked="0"/>
    </xf>
    <xf numFmtId="177" fontId="13" fillId="0" borderId="0" xfId="0" applyNumberFormat="1" applyFont="1" applyAlignment="1" applyProtection="1">
      <alignment vertical="center" wrapText="1"/>
      <protection locked="0"/>
    </xf>
    <xf numFmtId="177" fontId="9" fillId="0" borderId="0" xfId="0" applyNumberFormat="1" applyFont="1" applyProtection="1">
      <alignment vertical="center"/>
      <protection locked="0"/>
    </xf>
    <xf numFmtId="0" fontId="9" fillId="3" borderId="85" xfId="0" applyFont="1" applyFill="1" applyBorder="1" applyAlignment="1" applyProtection="1">
      <alignment horizontal="center" vertical="center" wrapText="1"/>
      <protection locked="0"/>
    </xf>
    <xf numFmtId="0" fontId="13" fillId="0" borderId="159" xfId="0" applyFont="1" applyBorder="1" applyAlignment="1" applyProtection="1">
      <alignment vertical="center" wrapText="1"/>
      <protection locked="0"/>
    </xf>
    <xf numFmtId="177" fontId="13" fillId="0" borderId="74" xfId="0" applyNumberFormat="1" applyFont="1" applyBorder="1" applyAlignment="1" applyProtection="1">
      <alignment horizontal="center" vertical="center" wrapText="1"/>
      <protection locked="0"/>
    </xf>
    <xf numFmtId="0" fontId="13" fillId="0" borderId="88" xfId="0" applyFont="1" applyBorder="1" applyAlignment="1" applyProtection="1">
      <alignment vertical="center" wrapText="1"/>
      <protection locked="0"/>
    </xf>
    <xf numFmtId="177" fontId="13" fillId="0" borderId="0" xfId="0" applyNumberFormat="1" applyFont="1" applyAlignment="1" applyProtection="1">
      <alignment horizontal="center" vertical="center"/>
      <protection locked="0"/>
    </xf>
    <xf numFmtId="0" fontId="13" fillId="0" borderId="158" xfId="0" applyFont="1" applyBorder="1" applyAlignment="1" applyProtection="1">
      <alignment vertical="center" wrapText="1"/>
      <protection locked="0"/>
    </xf>
    <xf numFmtId="0" fontId="13" fillId="0" borderId="29" xfId="0" applyFont="1" applyBorder="1" applyAlignment="1" applyProtection="1">
      <alignment horizontal="center" vertical="center"/>
      <protection locked="0"/>
    </xf>
    <xf numFmtId="178" fontId="13" fillId="0" borderId="29" xfId="0" applyNumberFormat="1" applyFont="1" applyBorder="1" applyAlignment="1" applyProtection="1">
      <alignment horizontal="center" vertical="center"/>
      <protection locked="0"/>
    </xf>
    <xf numFmtId="182" fontId="13" fillId="11" borderId="29" xfId="0" applyNumberFormat="1" applyFont="1" applyFill="1" applyBorder="1" applyAlignment="1" applyProtection="1">
      <alignment horizontal="center" vertical="center"/>
      <protection locked="0"/>
    </xf>
    <xf numFmtId="0" fontId="13" fillId="0" borderId="86" xfId="0" applyFont="1" applyBorder="1" applyAlignment="1" applyProtection="1">
      <alignment vertical="center" wrapText="1"/>
      <protection locked="0"/>
    </xf>
    <xf numFmtId="0" fontId="13" fillId="7" borderId="29" xfId="0" applyFont="1" applyFill="1" applyBorder="1" applyAlignment="1">
      <alignment horizontal="center" vertical="center"/>
    </xf>
    <xf numFmtId="0" fontId="13" fillId="7" borderId="33" xfId="0" applyFont="1" applyFill="1" applyBorder="1" applyAlignment="1">
      <alignment horizontal="center" vertical="center"/>
    </xf>
    <xf numFmtId="0" fontId="13" fillId="7" borderId="86" xfId="0" applyFont="1" applyFill="1" applyBorder="1" applyAlignment="1">
      <alignment vertical="center" wrapText="1"/>
    </xf>
    <xf numFmtId="0" fontId="13" fillId="0" borderId="33" xfId="0" applyFont="1" applyBorder="1" applyAlignment="1" applyProtection="1">
      <alignment horizontal="center" vertical="center"/>
      <protection locked="0"/>
    </xf>
    <xf numFmtId="177" fontId="14" fillId="0" borderId="35" xfId="0" applyNumberFormat="1" applyFont="1" applyBorder="1" applyAlignment="1" applyProtection="1">
      <alignment horizontal="right" vertical="center"/>
      <protection locked="0"/>
    </xf>
    <xf numFmtId="178" fontId="13" fillId="11" borderId="35" xfId="0" applyNumberFormat="1" applyFont="1" applyFill="1" applyBorder="1" applyAlignment="1" applyProtection="1">
      <alignment horizontal="center" vertical="center"/>
      <protection locked="0"/>
    </xf>
    <xf numFmtId="182" fontId="13" fillId="11" borderId="35" xfId="0" applyNumberFormat="1" applyFont="1" applyFill="1" applyBorder="1" applyAlignment="1" applyProtection="1">
      <alignment horizontal="center" vertical="center"/>
      <protection locked="0"/>
    </xf>
    <xf numFmtId="182" fontId="13" fillId="11" borderId="10" xfId="0" applyNumberFormat="1" applyFont="1" applyFill="1" applyBorder="1" applyAlignment="1" applyProtection="1">
      <alignment horizontal="center" vertical="center"/>
      <protection locked="0"/>
    </xf>
    <xf numFmtId="0" fontId="13" fillId="0" borderId="89" xfId="0" applyFont="1" applyBorder="1" applyAlignment="1" applyProtection="1">
      <alignment vertical="center" wrapText="1"/>
      <protection locked="0"/>
    </xf>
    <xf numFmtId="0" fontId="13" fillId="0" borderId="160" xfId="0" applyFont="1" applyBorder="1" applyAlignment="1" applyProtection="1">
      <alignment vertical="center" wrapText="1"/>
      <protection locked="0"/>
    </xf>
    <xf numFmtId="0" fontId="28" fillId="0" borderId="0" xfId="4" applyFont="1" applyAlignment="1" applyProtection="1">
      <alignment vertical="top"/>
      <protection locked="0"/>
    </xf>
    <xf numFmtId="191" fontId="28" fillId="0" borderId="0" xfId="1" applyNumberFormat="1" applyFont="1" applyFill="1" applyBorder="1" applyAlignment="1" applyProtection="1">
      <alignment vertical="top" shrinkToFit="1"/>
      <protection locked="0"/>
    </xf>
    <xf numFmtId="0" fontId="28" fillId="0" borderId="0" xfId="4" applyFont="1" applyAlignment="1" applyProtection="1">
      <alignment vertical="top" shrinkToFit="1"/>
      <protection locked="0"/>
    </xf>
    <xf numFmtId="0" fontId="28" fillId="0" borderId="0" xfId="4" applyFont="1" applyAlignment="1" applyProtection="1">
      <alignment horizontal="centerContinuous" vertical="top"/>
      <protection locked="0"/>
    </xf>
    <xf numFmtId="0" fontId="28" fillId="0" borderId="0" xfId="4" applyFont="1" applyAlignment="1" applyProtection="1">
      <alignment vertical="top" wrapText="1"/>
      <protection locked="0"/>
    </xf>
    <xf numFmtId="176" fontId="14" fillId="0" borderId="0" xfId="0" applyNumberFormat="1" applyFont="1" applyAlignment="1" applyProtection="1">
      <alignment horizontal="right" vertical="center"/>
      <protection locked="0"/>
    </xf>
    <xf numFmtId="176" fontId="14" fillId="0" borderId="0" xfId="0" applyNumberFormat="1" applyFont="1" applyAlignment="1" applyProtection="1">
      <alignment horizontal="left" vertical="center"/>
      <protection locked="0"/>
    </xf>
    <xf numFmtId="0" fontId="28" fillId="0" borderId="0" xfId="1" applyNumberFormat="1" applyFont="1" applyFill="1" applyBorder="1" applyAlignment="1" applyProtection="1">
      <alignment horizontal="centerContinuous" vertical="top" shrinkToFit="1"/>
      <protection locked="0"/>
    </xf>
    <xf numFmtId="0" fontId="14" fillId="0" borderId="0" xfId="0" applyFont="1" applyAlignment="1" applyProtection="1">
      <alignment horizontal="right" vertical="center"/>
      <protection locked="0"/>
    </xf>
    <xf numFmtId="0" fontId="14" fillId="0" borderId="0" xfId="0" applyFont="1" applyAlignment="1" applyProtection="1">
      <alignment vertical="center" wrapText="1"/>
      <protection locked="0"/>
    </xf>
    <xf numFmtId="0" fontId="13" fillId="0" borderId="0" xfId="0" applyFont="1">
      <alignment vertical="center"/>
    </xf>
    <xf numFmtId="0" fontId="9" fillId="0" borderId="0" xfId="0" applyFont="1">
      <alignment vertical="center"/>
    </xf>
    <xf numFmtId="193" fontId="28" fillId="0" borderId="0" xfId="4" applyNumberFormat="1" applyFont="1" applyAlignment="1" applyProtection="1">
      <alignment vertical="top"/>
      <protection locked="0"/>
    </xf>
    <xf numFmtId="49" fontId="28" fillId="0" borderId="0" xfId="4" applyNumberFormat="1" applyFont="1" applyAlignment="1" applyProtection="1">
      <alignment vertical="top"/>
      <protection locked="0"/>
    </xf>
    <xf numFmtId="0" fontId="28" fillId="0" borderId="0" xfId="4" applyFont="1" applyAlignment="1" applyProtection="1">
      <alignment horizontal="center" vertical="top"/>
      <protection locked="0"/>
    </xf>
    <xf numFmtId="0" fontId="28" fillId="0" borderId="0" xfId="4" applyFont="1" applyAlignment="1" applyProtection="1">
      <alignment vertical="center" shrinkToFit="1"/>
      <protection locked="0"/>
    </xf>
    <xf numFmtId="0" fontId="28" fillId="0" borderId="0" xfId="4" applyFont="1" applyProtection="1">
      <alignment vertical="center"/>
      <protection locked="0"/>
    </xf>
    <xf numFmtId="0" fontId="28" fillId="0" borderId="0" xfId="1" applyNumberFormat="1" applyFont="1" applyFill="1" applyBorder="1" applyAlignment="1" applyProtection="1">
      <alignment vertical="center" shrinkToFit="1"/>
      <protection locked="0"/>
    </xf>
    <xf numFmtId="191" fontId="28" fillId="0" borderId="0" xfId="1" applyNumberFormat="1" applyFont="1" applyFill="1" applyBorder="1" applyAlignment="1" applyProtection="1">
      <alignment vertical="center" shrinkToFit="1"/>
      <protection locked="0"/>
    </xf>
    <xf numFmtId="0" fontId="30" fillId="0" borderId="0" xfId="1" applyNumberFormat="1" applyFont="1" applyFill="1" applyBorder="1" applyAlignment="1" applyProtection="1">
      <alignment vertical="center" shrinkToFit="1"/>
      <protection locked="0"/>
    </xf>
    <xf numFmtId="0" fontId="31" fillId="0" borderId="0" xfId="4" applyFont="1" applyAlignment="1" applyProtection="1">
      <alignment horizontal="center" vertical="center"/>
      <protection locked="0"/>
    </xf>
    <xf numFmtId="0" fontId="31" fillId="5" borderId="79" xfId="5" applyFont="1" applyFill="1" applyBorder="1" applyAlignment="1" applyProtection="1">
      <alignment horizontal="center" vertical="center"/>
      <protection locked="0"/>
    </xf>
    <xf numFmtId="0" fontId="31" fillId="5" borderId="129" xfId="4" applyFont="1" applyFill="1" applyBorder="1" applyAlignment="1" applyProtection="1">
      <alignment horizontal="center" vertical="center"/>
      <protection locked="0"/>
    </xf>
    <xf numFmtId="193" fontId="31" fillId="5" borderId="129" xfId="7" applyNumberFormat="1" applyFont="1" applyFill="1" applyBorder="1" applyAlignment="1" applyProtection="1">
      <alignment horizontal="center" vertical="center" shrinkToFit="1"/>
      <protection locked="0"/>
    </xf>
    <xf numFmtId="6" fontId="31" fillId="5" borderId="129" xfId="1" applyNumberFormat="1" applyFont="1" applyFill="1" applyBorder="1" applyAlignment="1" applyProtection="1">
      <alignment horizontal="center" vertical="center" shrinkToFit="1"/>
      <protection locked="0"/>
    </xf>
    <xf numFmtId="0" fontId="31" fillId="5" borderId="80" xfId="4" applyFont="1" applyFill="1" applyBorder="1" applyAlignment="1" applyProtection="1">
      <alignment horizontal="center" vertical="center"/>
      <protection locked="0"/>
    </xf>
    <xf numFmtId="191" fontId="31" fillId="5" borderId="79" xfId="1" applyNumberFormat="1" applyFont="1" applyFill="1" applyBorder="1" applyAlignment="1" applyProtection="1">
      <alignment horizontal="center" vertical="center" shrinkToFit="1"/>
      <protection locked="0"/>
    </xf>
    <xf numFmtId="191" fontId="31" fillId="5" borderId="82" xfId="1" applyNumberFormat="1" applyFont="1" applyFill="1" applyBorder="1" applyAlignment="1" applyProtection="1">
      <alignment horizontal="center" vertical="center" shrinkToFit="1"/>
      <protection locked="0"/>
    </xf>
    <xf numFmtId="193" fontId="28" fillId="0" borderId="24" xfId="4" applyNumberFormat="1" applyFont="1" applyBorder="1" applyAlignment="1" applyProtection="1">
      <alignment vertical="center" shrinkToFit="1"/>
      <protection locked="0"/>
    </xf>
    <xf numFmtId="49" fontId="28" fillId="0" borderId="27" xfId="4" applyNumberFormat="1" applyFont="1" applyBorder="1" applyAlignment="1" applyProtection="1">
      <alignment horizontal="center" vertical="center"/>
      <protection locked="0"/>
    </xf>
    <xf numFmtId="193" fontId="28" fillId="0" borderId="27" xfId="4" applyNumberFormat="1" applyFont="1" applyBorder="1" applyProtection="1">
      <alignment vertical="center"/>
      <protection locked="0"/>
    </xf>
    <xf numFmtId="6" fontId="28" fillId="0" borderId="27" xfId="1" applyNumberFormat="1" applyFont="1" applyFill="1" applyBorder="1" applyAlignment="1" applyProtection="1">
      <alignment vertical="center"/>
      <protection locked="0"/>
    </xf>
    <xf numFmtId="49" fontId="28" fillId="0" borderId="27" xfId="4" applyNumberFormat="1" applyFont="1" applyBorder="1" applyProtection="1">
      <alignment vertical="center"/>
      <protection locked="0"/>
    </xf>
    <xf numFmtId="49" fontId="28" fillId="0" borderId="62" xfId="4" applyNumberFormat="1" applyFont="1" applyBorder="1" applyAlignment="1" applyProtection="1">
      <alignment vertical="center" wrapText="1"/>
      <protection locked="0"/>
    </xf>
    <xf numFmtId="6" fontId="28" fillId="0" borderId="73" xfId="1" applyNumberFormat="1" applyFont="1" applyFill="1" applyBorder="1" applyAlignment="1" applyProtection="1">
      <alignment vertical="center"/>
      <protection locked="0"/>
    </xf>
    <xf numFmtId="0" fontId="28" fillId="0" borderId="62" xfId="4" applyFont="1" applyBorder="1" applyAlignment="1" applyProtection="1">
      <alignment vertical="center" wrapText="1"/>
      <protection locked="0"/>
    </xf>
    <xf numFmtId="49" fontId="28" fillId="6" borderId="144" xfId="4" applyNumberFormat="1" applyFont="1" applyFill="1" applyBorder="1">
      <alignment vertical="center"/>
    </xf>
    <xf numFmtId="0" fontId="28" fillId="6" borderId="23" xfId="4" applyFont="1" applyFill="1" applyBorder="1" applyAlignment="1">
      <alignment horizontal="center" vertical="center"/>
    </xf>
    <xf numFmtId="193" fontId="28" fillId="6" borderId="23" xfId="4" applyNumberFormat="1" applyFont="1" applyFill="1" applyBorder="1">
      <alignment vertical="center"/>
    </xf>
    <xf numFmtId="6" fontId="28" fillId="6" borderId="23" xfId="1" applyNumberFormat="1" applyFont="1" applyFill="1" applyBorder="1" applyAlignment="1" applyProtection="1">
      <alignment vertical="center" shrinkToFit="1"/>
    </xf>
    <xf numFmtId="49" fontId="28" fillId="6" borderId="23" xfId="4" applyNumberFormat="1" applyFont="1" applyFill="1" applyBorder="1">
      <alignment vertical="center"/>
    </xf>
    <xf numFmtId="0" fontId="28" fillId="6" borderId="66" xfId="4" applyFont="1" applyFill="1" applyBorder="1" applyAlignment="1">
      <alignment vertical="center" wrapText="1"/>
    </xf>
    <xf numFmtId="6" fontId="28" fillId="6" borderId="144" xfId="1" applyNumberFormat="1" applyFont="1" applyFill="1" applyBorder="1" applyAlignment="1" applyProtection="1">
      <alignment vertical="center" shrinkToFit="1"/>
    </xf>
    <xf numFmtId="191" fontId="28" fillId="6" borderId="66" xfId="1" applyNumberFormat="1" applyFont="1" applyFill="1" applyBorder="1" applyAlignment="1" applyProtection="1">
      <alignment vertical="center" shrinkToFit="1"/>
    </xf>
    <xf numFmtId="49" fontId="28" fillId="5" borderId="131" xfId="4" applyNumberFormat="1" applyFont="1" applyFill="1" applyBorder="1" applyAlignment="1" applyProtection="1">
      <alignment horizontal="right" vertical="center"/>
      <protection locked="0"/>
    </xf>
    <xf numFmtId="49" fontId="28" fillId="5" borderId="162" xfId="4" applyNumberFormat="1" applyFont="1" applyFill="1" applyBorder="1" applyProtection="1">
      <alignment vertical="center"/>
      <protection locked="0"/>
    </xf>
    <xf numFmtId="193" fontId="28" fillId="5" borderId="132" xfId="6" applyNumberFormat="1" applyFont="1" applyFill="1" applyBorder="1">
      <alignment vertical="center"/>
    </xf>
    <xf numFmtId="6" fontId="28" fillId="5" borderId="132" xfId="6" applyNumberFormat="1" applyFont="1" applyFill="1" applyBorder="1">
      <alignment vertical="center"/>
    </xf>
    <xf numFmtId="49" fontId="28" fillId="5" borderId="132" xfId="4" applyNumberFormat="1" applyFont="1" applyFill="1" applyBorder="1" applyProtection="1">
      <alignment vertical="center"/>
      <protection locked="0"/>
    </xf>
    <xf numFmtId="0" fontId="28" fillId="5" borderId="133" xfId="4" applyFont="1" applyFill="1" applyBorder="1" applyAlignment="1" applyProtection="1">
      <alignment vertical="center" wrapText="1"/>
      <protection locked="0"/>
    </xf>
    <xf numFmtId="6" fontId="28" fillId="5" borderId="146" xfId="6" applyNumberFormat="1" applyFont="1" applyFill="1" applyBorder="1">
      <alignment vertical="center"/>
    </xf>
    <xf numFmtId="193" fontId="28" fillId="0" borderId="0" xfId="4" applyNumberFormat="1" applyFont="1" applyProtection="1">
      <alignment vertical="center"/>
      <protection locked="0"/>
    </xf>
    <xf numFmtId="49" fontId="28" fillId="0" borderId="0" xfId="4" applyNumberFormat="1" applyFont="1" applyProtection="1">
      <alignment vertical="center"/>
      <protection locked="0"/>
    </xf>
    <xf numFmtId="0" fontId="28" fillId="0" borderId="0" xfId="4" applyFont="1" applyAlignment="1" applyProtection="1">
      <alignment vertical="center" wrapText="1"/>
      <protection locked="0"/>
    </xf>
    <xf numFmtId="0" fontId="28" fillId="0" borderId="0" xfId="4" applyFont="1" applyAlignment="1" applyProtection="1">
      <alignment horizontal="center" vertical="center"/>
      <protection locked="0"/>
    </xf>
    <xf numFmtId="49" fontId="28" fillId="5" borderId="79" xfId="4" applyNumberFormat="1" applyFont="1" applyFill="1" applyBorder="1" applyAlignment="1" applyProtection="1">
      <alignment horizontal="center" vertical="center"/>
      <protection locked="0"/>
    </xf>
    <xf numFmtId="0" fontId="28" fillId="5" borderId="129" xfId="4" applyFont="1" applyFill="1" applyBorder="1" applyAlignment="1" applyProtection="1">
      <alignment horizontal="center" vertical="center"/>
      <protection locked="0"/>
    </xf>
    <xf numFmtId="193" fontId="28" fillId="5" borderId="129" xfId="4" applyNumberFormat="1" applyFont="1" applyFill="1" applyBorder="1" applyAlignment="1" applyProtection="1">
      <alignment horizontal="center" vertical="center"/>
      <protection locked="0"/>
    </xf>
    <xf numFmtId="49" fontId="28" fillId="5" borderId="129" xfId="4" applyNumberFormat="1" applyFont="1" applyFill="1" applyBorder="1" applyAlignment="1" applyProtection="1">
      <alignment horizontal="center" vertical="center"/>
      <protection locked="0"/>
    </xf>
    <xf numFmtId="0" fontId="28" fillId="5" borderId="80" xfId="4" applyFont="1" applyFill="1" applyBorder="1" applyAlignment="1" applyProtection="1">
      <alignment horizontal="center" vertical="center" wrapText="1"/>
      <protection locked="0"/>
    </xf>
    <xf numFmtId="191" fontId="28" fillId="5" borderId="79" xfId="1" applyNumberFormat="1" applyFont="1" applyFill="1" applyBorder="1" applyAlignment="1" applyProtection="1">
      <alignment horizontal="center" vertical="center" shrinkToFit="1"/>
      <protection locked="0"/>
    </xf>
    <xf numFmtId="191" fontId="28" fillId="5" borderId="82" xfId="1" applyNumberFormat="1" applyFont="1" applyFill="1" applyBorder="1" applyAlignment="1" applyProtection="1">
      <alignment horizontal="center" vertical="center" shrinkToFit="1"/>
      <protection locked="0"/>
    </xf>
    <xf numFmtId="6" fontId="28" fillId="0" borderId="24" xfId="4" applyNumberFormat="1" applyFont="1" applyBorder="1" applyAlignment="1" applyProtection="1">
      <alignment horizontal="center" vertical="center"/>
      <protection locked="0"/>
    </xf>
    <xf numFmtId="49" fontId="28" fillId="0" borderId="24" xfId="4" applyNumberFormat="1" applyFont="1" applyBorder="1" applyProtection="1">
      <alignment vertical="center"/>
      <protection locked="0"/>
    </xf>
    <xf numFmtId="0" fontId="28" fillId="0" borderId="56" xfId="4" applyFont="1" applyBorder="1" applyAlignment="1" applyProtection="1">
      <alignment vertical="center" wrapText="1"/>
      <protection locked="0"/>
    </xf>
    <xf numFmtId="6" fontId="28" fillId="0" borderId="27" xfId="4" applyNumberFormat="1" applyFont="1" applyBorder="1" applyAlignment="1" applyProtection="1">
      <alignment horizontal="center" vertical="center"/>
      <protection locked="0"/>
    </xf>
    <xf numFmtId="0" fontId="28" fillId="0" borderId="30" xfId="4" applyFont="1" applyBorder="1" applyAlignment="1" applyProtection="1">
      <alignment vertical="center" wrapText="1"/>
      <protection locked="0"/>
    </xf>
    <xf numFmtId="0" fontId="28" fillId="6" borderId="144" xfId="4" applyFont="1" applyFill="1" applyBorder="1">
      <alignment vertical="center"/>
    </xf>
    <xf numFmtId="194" fontId="28" fillId="6" borderId="23" xfId="4" applyNumberFormat="1" applyFont="1" applyFill="1" applyBorder="1">
      <alignment vertical="center"/>
    </xf>
    <xf numFmtId="193" fontId="28" fillId="6" borderId="9" xfId="4" applyNumberFormat="1" applyFont="1" applyFill="1" applyBorder="1">
      <alignment vertical="center"/>
    </xf>
    <xf numFmtId="195" fontId="28" fillId="6" borderId="9" xfId="1" applyNumberFormat="1" applyFont="1" applyFill="1" applyBorder="1" applyAlignment="1" applyProtection="1">
      <alignment vertical="center" shrinkToFit="1"/>
    </xf>
    <xf numFmtId="0" fontId="28" fillId="6" borderId="64" xfId="4" applyFont="1" applyFill="1" applyBorder="1" applyAlignment="1">
      <alignment vertical="center" wrapText="1"/>
    </xf>
    <xf numFmtId="191" fontId="28" fillId="6" borderId="144" xfId="1" applyNumberFormat="1" applyFont="1" applyFill="1" applyBorder="1" applyAlignment="1" applyProtection="1">
      <alignment vertical="center" shrinkToFit="1"/>
    </xf>
    <xf numFmtId="49" fontId="28" fillId="5" borderId="146" xfId="4" applyNumberFormat="1" applyFont="1" applyFill="1" applyBorder="1" applyAlignment="1" applyProtection="1">
      <alignment horizontal="right" vertical="center"/>
      <protection locked="0"/>
    </xf>
    <xf numFmtId="0" fontId="28" fillId="5" borderId="132" xfId="4" applyFont="1" applyFill="1" applyBorder="1" applyAlignment="1" applyProtection="1">
      <alignment horizontal="center" vertical="center"/>
      <protection locked="0"/>
    </xf>
    <xf numFmtId="194" fontId="28" fillId="5" borderId="132" xfId="4" applyNumberFormat="1" applyFont="1" applyFill="1" applyBorder="1" applyProtection="1">
      <alignment vertical="center"/>
      <protection locked="0"/>
    </xf>
    <xf numFmtId="193" fontId="28" fillId="5" borderId="132" xfId="4" applyNumberFormat="1" applyFont="1" applyFill="1" applyBorder="1" applyProtection="1">
      <alignment vertical="center"/>
      <protection locked="0"/>
    </xf>
    <xf numFmtId="0" fontId="28" fillId="5" borderId="147" xfId="4" applyFont="1" applyFill="1" applyBorder="1" applyAlignment="1" applyProtection="1">
      <alignment vertical="center" wrapText="1"/>
      <protection locked="0"/>
    </xf>
    <xf numFmtId="0" fontId="28" fillId="6" borderId="55" xfId="4" applyFont="1" applyFill="1" applyBorder="1">
      <alignment vertical="center"/>
    </xf>
    <xf numFmtId="0" fontId="28" fillId="6" borderId="149" xfId="4" applyFont="1" applyFill="1" applyBorder="1">
      <alignment vertical="center"/>
    </xf>
    <xf numFmtId="0" fontId="28" fillId="6" borderId="48" xfId="4" applyFont="1" applyFill="1" applyBorder="1">
      <alignment vertical="center"/>
    </xf>
    <xf numFmtId="0" fontId="31" fillId="6" borderId="116" xfId="5" applyFont="1" applyFill="1" applyBorder="1" applyAlignment="1" applyProtection="1">
      <alignment horizontal="left" vertical="center"/>
    </xf>
    <xf numFmtId="0" fontId="31" fillId="6" borderId="151" xfId="4" applyFont="1" applyFill="1" applyBorder="1" applyAlignment="1">
      <alignment horizontal="center" vertical="center"/>
    </xf>
    <xf numFmtId="193" fontId="31" fillId="6" borderId="151" xfId="7" applyNumberFormat="1" applyFont="1" applyFill="1" applyBorder="1" applyAlignment="1" applyProtection="1">
      <alignment horizontal="center" vertical="center" shrinkToFit="1"/>
    </xf>
    <xf numFmtId="193" fontId="31" fillId="6" borderId="53" xfId="7" applyNumberFormat="1" applyFont="1" applyFill="1" applyBorder="1" applyAlignment="1" applyProtection="1">
      <alignment horizontal="center" vertical="center" shrinkToFit="1"/>
    </xf>
    <xf numFmtId="0" fontId="28" fillId="6" borderId="3" xfId="4" applyFont="1" applyFill="1" applyBorder="1" applyAlignment="1">
      <alignment horizontal="center" vertical="center"/>
    </xf>
    <xf numFmtId="193" fontId="28" fillId="6" borderId="3" xfId="4" applyNumberFormat="1" applyFont="1" applyFill="1" applyBorder="1">
      <alignment vertical="center"/>
    </xf>
    <xf numFmtId="0" fontId="9" fillId="8" borderId="0" xfId="0" applyFont="1" applyFill="1" applyAlignment="1" applyProtection="1">
      <alignment vertical="center" wrapText="1"/>
      <protection locked="0"/>
    </xf>
    <xf numFmtId="0" fontId="13" fillId="8" borderId="0" xfId="0" applyFont="1" applyFill="1">
      <alignment vertical="center"/>
    </xf>
    <xf numFmtId="0" fontId="28" fillId="0" borderId="0" xfId="4" applyFont="1" applyAlignment="1" applyProtection="1">
      <alignment horizontal="left" vertical="top"/>
      <protection locked="0"/>
    </xf>
    <xf numFmtId="0" fontId="9" fillId="0" borderId="0" xfId="0" applyFont="1" applyAlignment="1" applyProtection="1">
      <alignment horizontal="left" vertical="center" wrapText="1"/>
      <protection locked="0"/>
    </xf>
    <xf numFmtId="0" fontId="13" fillId="12" borderId="55" xfId="0" applyFont="1" applyFill="1" applyBorder="1" applyAlignment="1">
      <alignment horizontal="center" vertical="center"/>
    </xf>
    <xf numFmtId="0" fontId="13" fillId="12" borderId="148" xfId="0" applyFont="1" applyFill="1" applyBorder="1" applyAlignment="1">
      <alignment horizontal="center" vertical="center"/>
    </xf>
    <xf numFmtId="0" fontId="13" fillId="12" borderId="137" xfId="0" applyFont="1" applyFill="1" applyBorder="1" applyAlignment="1">
      <alignment horizontal="center" vertical="center"/>
    </xf>
    <xf numFmtId="12" fontId="13" fillId="0" borderId="95" xfId="6" applyNumberFormat="1" applyFont="1" applyBorder="1" applyAlignment="1" applyProtection="1">
      <alignment horizontal="center" vertical="center"/>
      <protection locked="0"/>
    </xf>
    <xf numFmtId="12" fontId="13" fillId="0" borderId="62" xfId="6" applyNumberFormat="1" applyFont="1" applyBorder="1" applyAlignment="1" applyProtection="1">
      <alignment horizontal="center" vertical="center"/>
      <protection locked="0"/>
    </xf>
    <xf numFmtId="12" fontId="13" fillId="0" borderId="102" xfId="6" applyNumberFormat="1" applyFont="1" applyBorder="1" applyAlignment="1" applyProtection="1">
      <alignment horizontal="center" vertical="center"/>
      <protection locked="0"/>
    </xf>
    <xf numFmtId="0" fontId="13" fillId="0" borderId="129" xfId="0" applyFont="1" applyBorder="1" applyAlignment="1">
      <alignment horizontal="right" vertical="center"/>
    </xf>
    <xf numFmtId="12" fontId="13" fillId="6" borderId="82" xfId="0" applyNumberFormat="1" applyFont="1" applyFill="1" applyBorder="1">
      <alignment vertical="center"/>
    </xf>
    <xf numFmtId="0" fontId="13" fillId="6" borderId="13" xfId="6" applyFont="1" applyFill="1" applyBorder="1" applyAlignment="1">
      <alignment horizontal="center" vertical="center"/>
    </xf>
    <xf numFmtId="6" fontId="13" fillId="0" borderId="13" xfId="6" applyNumberFormat="1" applyFont="1" applyBorder="1" applyAlignment="1" applyProtection="1">
      <alignment horizontal="center" vertical="center"/>
      <protection locked="0"/>
    </xf>
    <xf numFmtId="6" fontId="13" fillId="0" borderId="152" xfId="6" applyNumberFormat="1" applyFont="1" applyBorder="1" applyAlignment="1" applyProtection="1">
      <alignment horizontal="center" vertical="center"/>
      <protection locked="0"/>
    </xf>
    <xf numFmtId="0" fontId="13" fillId="0" borderId="13" xfId="6" applyFont="1" applyBorder="1" applyAlignment="1" applyProtection="1">
      <alignment vertical="center" wrapText="1"/>
      <protection locked="0"/>
    </xf>
    <xf numFmtId="0" fontId="13" fillId="0" borderId="152" xfId="6" applyFont="1" applyBorder="1" applyAlignment="1" applyProtection="1">
      <alignment vertical="center" wrapText="1"/>
      <protection locked="0"/>
    </xf>
    <xf numFmtId="6" fontId="13" fillId="6" borderId="3" xfId="6" applyNumberFormat="1" applyFont="1" applyFill="1" applyBorder="1">
      <alignment vertical="center"/>
    </xf>
    <xf numFmtId="0" fontId="13" fillId="0" borderId="3" xfId="6" applyFont="1" applyBorder="1" applyAlignment="1" applyProtection="1">
      <alignment vertical="center" wrapText="1"/>
      <protection locked="0"/>
    </xf>
    <xf numFmtId="0" fontId="13" fillId="0" borderId="76" xfId="6" applyFont="1" applyBorder="1" applyAlignment="1" applyProtection="1">
      <alignment vertical="center" wrapText="1"/>
      <protection locked="0"/>
    </xf>
    <xf numFmtId="6" fontId="13" fillId="0" borderId="135" xfId="6" applyNumberFormat="1" applyFont="1" applyBorder="1" applyProtection="1">
      <alignment vertical="center"/>
      <protection locked="0"/>
    </xf>
    <xf numFmtId="6" fontId="13" fillId="6" borderId="135" xfId="6" applyNumberFormat="1" applyFont="1" applyFill="1" applyBorder="1" applyProtection="1">
      <alignment vertical="center"/>
      <protection locked="0"/>
    </xf>
    <xf numFmtId="0" fontId="13" fillId="0" borderId="135" xfId="6" applyFont="1" applyBorder="1" applyAlignment="1" applyProtection="1">
      <alignment vertical="center" wrapText="1"/>
      <protection locked="0"/>
    </xf>
    <xf numFmtId="0" fontId="13" fillId="0" borderId="95" xfId="6" applyFont="1" applyBorder="1" applyAlignment="1" applyProtection="1">
      <alignment vertical="center" wrapText="1"/>
      <protection locked="0"/>
    </xf>
    <xf numFmtId="6" fontId="13" fillId="0" borderId="27" xfId="6" applyNumberFormat="1" applyFont="1" applyBorder="1" applyProtection="1">
      <alignment vertical="center"/>
      <protection locked="0"/>
    </xf>
    <xf numFmtId="6" fontId="13" fillId="6" borderId="27" xfId="6" applyNumberFormat="1" applyFont="1" applyFill="1" applyBorder="1" applyProtection="1">
      <alignment vertical="center"/>
      <protection locked="0"/>
    </xf>
    <xf numFmtId="0" fontId="13" fillId="0" borderId="27" xfId="6" applyFont="1" applyBorder="1" applyAlignment="1" applyProtection="1">
      <alignment vertical="center" wrapText="1"/>
      <protection locked="0"/>
    </xf>
    <xf numFmtId="6" fontId="17" fillId="6" borderId="155" xfId="6" applyNumberFormat="1" applyFont="1" applyFill="1" applyBorder="1">
      <alignment vertical="center"/>
    </xf>
    <xf numFmtId="0" fontId="17" fillId="6" borderId="155" xfId="6" applyFont="1" applyFill="1" applyBorder="1" applyAlignment="1">
      <alignment vertical="center" wrapText="1"/>
    </xf>
    <xf numFmtId="0" fontId="17" fillId="6" borderId="102" xfId="6" applyFont="1" applyFill="1" applyBorder="1" applyAlignment="1">
      <alignment vertical="center" wrapText="1"/>
    </xf>
    <xf numFmtId="6" fontId="13" fillId="12" borderId="129" xfId="6" applyNumberFormat="1" applyFont="1" applyFill="1" applyBorder="1">
      <alignment vertical="center"/>
    </xf>
    <xf numFmtId="0" fontId="13" fillId="12" borderId="129" xfId="6" applyFont="1" applyFill="1" applyBorder="1" applyAlignment="1" applyProtection="1">
      <alignment vertical="center" wrapText="1"/>
      <protection locked="0"/>
    </xf>
    <xf numFmtId="0" fontId="13" fillId="12" borderId="82" xfId="6" applyFont="1" applyFill="1" applyBorder="1" applyAlignment="1" applyProtection="1">
      <alignment vertical="center" wrapText="1"/>
      <protection locked="0"/>
    </xf>
    <xf numFmtId="9" fontId="13" fillId="0" borderId="13" xfId="6" applyNumberFormat="1" applyFont="1" applyBorder="1" applyProtection="1">
      <alignment vertical="center"/>
      <protection locked="0"/>
    </xf>
    <xf numFmtId="9" fontId="13" fillId="6" borderId="13" xfId="6" applyNumberFormat="1" applyFont="1" applyFill="1" applyBorder="1" applyProtection="1">
      <alignment vertical="center"/>
      <protection locked="0"/>
    </xf>
    <xf numFmtId="6" fontId="13" fillId="12" borderId="1" xfId="6" applyNumberFormat="1" applyFont="1" applyFill="1" applyBorder="1">
      <alignment vertical="center"/>
    </xf>
    <xf numFmtId="0" fontId="13" fillId="12" borderId="1" xfId="6" applyFont="1" applyFill="1" applyBorder="1" applyAlignment="1" applyProtection="1">
      <alignment vertical="center" wrapText="1"/>
      <protection locked="0"/>
    </xf>
    <xf numFmtId="0" fontId="13" fillId="12" borderId="78" xfId="6" applyFont="1" applyFill="1" applyBorder="1" applyAlignment="1" applyProtection="1">
      <alignment vertical="center" wrapText="1"/>
      <protection locked="0"/>
    </xf>
    <xf numFmtId="9" fontId="13" fillId="0" borderId="149" xfId="6" applyNumberFormat="1" applyFont="1" applyBorder="1" applyProtection="1">
      <alignment vertical="center"/>
      <protection locked="0"/>
    </xf>
    <xf numFmtId="9" fontId="13" fillId="6" borderId="149" xfId="6" applyNumberFormat="1" applyFont="1" applyFill="1" applyBorder="1" applyProtection="1">
      <alignment vertical="center"/>
      <protection locked="0"/>
    </xf>
    <xf numFmtId="0" fontId="13" fillId="0" borderId="149" xfId="6" applyFont="1" applyBorder="1" applyAlignment="1" applyProtection="1">
      <alignment vertical="center" wrapText="1"/>
      <protection locked="0"/>
    </xf>
    <xf numFmtId="0" fontId="13" fillId="0" borderId="48" xfId="6" applyFont="1" applyBorder="1" applyAlignment="1" applyProtection="1">
      <alignment vertical="center" wrapText="1"/>
      <protection locked="0"/>
    </xf>
    <xf numFmtId="6" fontId="13" fillId="12" borderId="151" xfId="6" applyNumberFormat="1" applyFont="1" applyFill="1" applyBorder="1">
      <alignment vertical="center"/>
    </xf>
    <xf numFmtId="0" fontId="13" fillId="12" borderId="151" xfId="6" applyFont="1" applyFill="1" applyBorder="1" applyAlignment="1" applyProtection="1">
      <alignment vertical="center" wrapText="1"/>
      <protection locked="0"/>
    </xf>
    <xf numFmtId="0" fontId="13" fillId="12" borderId="53" xfId="6" applyFont="1" applyFill="1" applyBorder="1" applyAlignment="1" applyProtection="1">
      <alignment vertical="center" wrapText="1"/>
      <protection locked="0"/>
    </xf>
    <xf numFmtId="6" fontId="9" fillId="12" borderId="129" xfId="6" applyNumberFormat="1" applyFont="1" applyFill="1" applyBorder="1">
      <alignment vertical="center"/>
    </xf>
    <xf numFmtId="0" fontId="9" fillId="12" borderId="129" xfId="6" applyFont="1" applyFill="1" applyBorder="1" applyAlignment="1" applyProtection="1">
      <alignment vertical="center" wrapText="1"/>
      <protection locked="0"/>
    </xf>
    <xf numFmtId="0" fontId="9" fillId="12" borderId="82" xfId="6" applyFont="1" applyFill="1" applyBorder="1" applyAlignment="1" applyProtection="1">
      <alignment vertical="center" wrapText="1"/>
      <protection locked="0"/>
    </xf>
    <xf numFmtId="6" fontId="13" fillId="0" borderId="13" xfId="6" applyNumberFormat="1" applyFont="1" applyBorder="1" applyProtection="1">
      <alignment vertical="center"/>
      <protection locked="0"/>
    </xf>
    <xf numFmtId="6" fontId="13" fillId="6" borderId="13" xfId="6" applyNumberFormat="1" applyFont="1" applyFill="1" applyBorder="1" applyProtection="1">
      <alignment vertical="center"/>
      <protection locked="0"/>
    </xf>
    <xf numFmtId="6" fontId="13" fillId="0" borderId="3" xfId="6" applyNumberFormat="1" applyFont="1" applyBorder="1" applyProtection="1">
      <alignment vertical="center"/>
      <protection locked="0"/>
    </xf>
    <xf numFmtId="6" fontId="13" fillId="0" borderId="20" xfId="6" applyNumberFormat="1" applyFont="1" applyBorder="1" applyProtection="1">
      <alignment vertical="center"/>
      <protection locked="0"/>
    </xf>
    <xf numFmtId="6" fontId="13" fillId="6" borderId="20" xfId="6" applyNumberFormat="1" applyFont="1" applyFill="1" applyBorder="1" applyProtection="1">
      <alignment vertical="center"/>
      <protection locked="0"/>
    </xf>
    <xf numFmtId="0" fontId="13" fillId="0" borderId="20" xfId="6" applyFont="1" applyBorder="1" applyAlignment="1" applyProtection="1">
      <alignment vertical="center" wrapText="1"/>
      <protection locked="0"/>
    </xf>
    <xf numFmtId="0" fontId="13" fillId="0" borderId="69" xfId="6" applyFont="1" applyBorder="1" applyAlignment="1" applyProtection="1">
      <alignment vertical="center" wrapText="1"/>
      <protection locked="0"/>
    </xf>
    <xf numFmtId="6" fontId="13" fillId="12" borderId="3" xfId="6" applyNumberFormat="1" applyFont="1" applyFill="1" applyBorder="1">
      <alignment vertical="center"/>
    </xf>
    <xf numFmtId="0" fontId="13" fillId="12" borderId="3" xfId="6" applyFont="1" applyFill="1" applyBorder="1" applyAlignment="1" applyProtection="1">
      <alignment vertical="center" wrapText="1"/>
      <protection locked="0"/>
    </xf>
    <xf numFmtId="0" fontId="13" fillId="12" borderId="76" xfId="6" applyFont="1" applyFill="1" applyBorder="1" applyAlignment="1" applyProtection="1">
      <alignment vertical="center" wrapText="1"/>
      <protection locked="0"/>
    </xf>
    <xf numFmtId="6" fontId="9" fillId="12" borderId="129" xfId="0" applyNumberFormat="1" applyFont="1" applyFill="1" applyBorder="1">
      <alignment vertical="center"/>
    </xf>
    <xf numFmtId="0" fontId="9" fillId="12" borderId="129" xfId="0" applyFont="1" applyFill="1" applyBorder="1">
      <alignment vertical="center"/>
    </xf>
    <xf numFmtId="0" fontId="9" fillId="12" borderId="82" xfId="0" applyFont="1" applyFill="1" applyBorder="1">
      <alignment vertical="center"/>
    </xf>
    <xf numFmtId="0" fontId="13" fillId="6" borderId="0" xfId="0" applyFont="1" applyFill="1">
      <alignment vertical="center"/>
    </xf>
    <xf numFmtId="6" fontId="13" fillId="6" borderId="13" xfId="6" applyNumberFormat="1" applyFont="1" applyFill="1" applyBorder="1" applyAlignment="1">
      <alignment horizontal="center" vertical="center"/>
    </xf>
    <xf numFmtId="6" fontId="13" fillId="6" borderId="1" xfId="6" applyNumberFormat="1" applyFont="1" applyFill="1" applyBorder="1" applyAlignment="1">
      <alignment horizontal="center" vertical="center"/>
    </xf>
    <xf numFmtId="6" fontId="13" fillId="0" borderId="1" xfId="6" applyNumberFormat="1" applyFont="1" applyBorder="1" applyAlignment="1" applyProtection="1">
      <alignment horizontal="center" vertical="center"/>
      <protection locked="0"/>
    </xf>
    <xf numFmtId="6" fontId="13" fillId="0" borderId="78" xfId="6" applyNumberFormat="1" applyFont="1" applyBorder="1" applyAlignment="1" applyProtection="1">
      <alignment horizontal="center" vertical="center"/>
      <protection locked="0"/>
    </xf>
    <xf numFmtId="12" fontId="13" fillId="6" borderId="149" xfId="6" applyNumberFormat="1" applyFont="1" applyFill="1" applyBorder="1" applyAlignment="1">
      <alignment horizontal="center" vertical="center"/>
    </xf>
    <xf numFmtId="6" fontId="13" fillId="6" borderId="1" xfId="6" applyNumberFormat="1" applyFont="1" applyFill="1" applyBorder="1">
      <alignment vertical="center"/>
    </xf>
    <xf numFmtId="0" fontId="13" fillId="0" borderId="1" xfId="6" applyFont="1" applyBorder="1" applyAlignment="1" applyProtection="1">
      <alignment vertical="center" wrapText="1"/>
      <protection locked="0"/>
    </xf>
    <xf numFmtId="0" fontId="13" fillId="0" borderId="78" xfId="6" applyFont="1" applyBorder="1" applyAlignment="1" applyProtection="1">
      <alignment vertical="center" wrapText="1"/>
      <protection locked="0"/>
    </xf>
    <xf numFmtId="6" fontId="17" fillId="6" borderId="40" xfId="6" applyNumberFormat="1" applyFont="1" applyFill="1" applyBorder="1">
      <alignment vertical="center"/>
    </xf>
    <xf numFmtId="6" fontId="13" fillId="6" borderId="40" xfId="6" applyNumberFormat="1" applyFont="1" applyFill="1" applyBorder="1">
      <alignment vertical="center"/>
    </xf>
    <xf numFmtId="0" fontId="17" fillId="6" borderId="40" xfId="6" applyFont="1" applyFill="1" applyBorder="1" applyAlignment="1">
      <alignment vertical="center" wrapText="1"/>
    </xf>
    <xf numFmtId="0" fontId="17" fillId="6" borderId="127" xfId="6" applyFont="1" applyFill="1" applyBorder="1" applyAlignment="1">
      <alignment vertical="center" wrapText="1"/>
    </xf>
    <xf numFmtId="6" fontId="13" fillId="0" borderId="40" xfId="6" applyNumberFormat="1" applyFont="1" applyBorder="1" applyProtection="1">
      <alignment vertical="center"/>
      <protection locked="0"/>
    </xf>
    <xf numFmtId="0" fontId="13" fillId="0" borderId="40" xfId="6" applyFont="1" applyBorder="1" applyAlignment="1" applyProtection="1">
      <alignment vertical="center" wrapText="1"/>
      <protection locked="0"/>
    </xf>
    <xf numFmtId="0" fontId="13" fillId="0" borderId="127" xfId="6" applyFont="1" applyBorder="1" applyAlignment="1" applyProtection="1">
      <alignment vertical="center" wrapText="1"/>
      <protection locked="0"/>
    </xf>
    <xf numFmtId="6" fontId="13" fillId="0" borderId="129" xfId="0" applyNumberFormat="1" applyFont="1" applyBorder="1">
      <alignment vertical="center"/>
    </xf>
    <xf numFmtId="0" fontId="13" fillId="0" borderId="129" xfId="0" applyFont="1" applyBorder="1">
      <alignment vertical="center"/>
    </xf>
    <xf numFmtId="0" fontId="13" fillId="0" borderId="82" xfId="0" applyFont="1" applyBorder="1">
      <alignment vertical="center"/>
    </xf>
    <xf numFmtId="6" fontId="9" fillId="12" borderId="153" xfId="0" applyNumberFormat="1" applyFont="1" applyFill="1" applyBorder="1">
      <alignment vertical="center"/>
    </xf>
    <xf numFmtId="0" fontId="9" fillId="12" borderId="153" xfId="0" applyFont="1" applyFill="1" applyBorder="1">
      <alignment vertical="center"/>
    </xf>
    <xf numFmtId="0" fontId="9" fillId="12" borderId="115" xfId="0" applyFont="1" applyFill="1" applyBorder="1">
      <alignment vertical="center"/>
    </xf>
    <xf numFmtId="0" fontId="9" fillId="4" borderId="81" xfId="0" applyFont="1" applyFill="1" applyBorder="1" applyAlignment="1" applyProtection="1">
      <alignment horizontal="center" vertical="center"/>
      <protection locked="0"/>
    </xf>
    <xf numFmtId="49" fontId="9" fillId="4" borderId="165" xfId="0" applyNumberFormat="1" applyFont="1" applyFill="1" applyBorder="1" applyAlignment="1" applyProtection="1">
      <alignment horizontal="left" vertical="center" wrapText="1"/>
      <protection locked="0"/>
    </xf>
    <xf numFmtId="49" fontId="9" fillId="4" borderId="82" xfId="0" applyNumberFormat="1" applyFont="1" applyFill="1" applyBorder="1" applyAlignment="1" applyProtection="1">
      <alignment horizontal="left" vertical="center" wrapText="1"/>
      <protection locked="0"/>
    </xf>
    <xf numFmtId="49" fontId="9" fillId="4" borderId="92" xfId="0" applyNumberFormat="1" applyFont="1" applyFill="1" applyBorder="1" applyAlignment="1" applyProtection="1">
      <alignment horizontal="left" vertical="center" wrapText="1"/>
      <protection locked="0"/>
    </xf>
    <xf numFmtId="6" fontId="17" fillId="11" borderId="97" xfId="0" applyNumberFormat="1" applyFont="1" applyFill="1" applyBorder="1">
      <alignment vertical="center"/>
    </xf>
    <xf numFmtId="9" fontId="17" fillId="11" borderId="97" xfId="0" applyNumberFormat="1" applyFont="1" applyFill="1" applyBorder="1">
      <alignment vertical="center"/>
    </xf>
    <xf numFmtId="184" fontId="14" fillId="11" borderId="62" xfId="6" applyNumberFormat="1" applyFont="1" applyFill="1" applyBorder="1" applyAlignment="1" applyProtection="1">
      <alignment horizontal="left" vertical="center" wrapText="1"/>
      <protection locked="0"/>
    </xf>
    <xf numFmtId="0" fontId="12" fillId="0" borderId="30" xfId="5" applyFont="1" applyBorder="1" applyProtection="1">
      <alignment vertical="center"/>
      <protection locked="0"/>
    </xf>
    <xf numFmtId="0" fontId="32" fillId="4" borderId="41" xfId="5" applyFont="1" applyFill="1" applyBorder="1" applyAlignment="1" applyProtection="1">
      <alignment horizontal="right" vertical="center" wrapText="1"/>
      <protection locked="0"/>
    </xf>
    <xf numFmtId="191" fontId="32" fillId="4" borderId="157" xfId="5" applyNumberFormat="1" applyFont="1" applyFill="1" applyBorder="1" applyAlignment="1" applyProtection="1">
      <alignment horizontal="right" vertical="center" shrinkToFit="1"/>
      <protection locked="0"/>
    </xf>
    <xf numFmtId="0" fontId="32" fillId="4" borderId="81" xfId="5" applyFont="1" applyFill="1" applyBorder="1" applyAlignment="1" applyProtection="1">
      <alignment horizontal="right" vertical="center" wrapText="1"/>
      <protection locked="0"/>
    </xf>
    <xf numFmtId="0" fontId="33" fillId="0" borderId="0" xfId="0" applyFont="1" applyAlignment="1" applyProtection="1">
      <alignment horizontal="left" vertical="center"/>
      <protection locked="0"/>
    </xf>
    <xf numFmtId="49" fontId="32" fillId="0" borderId="0" xfId="5" applyNumberFormat="1" applyFont="1" applyProtection="1">
      <alignment vertical="center"/>
      <protection locked="0"/>
    </xf>
    <xf numFmtId="0" fontId="14" fillId="0" borderId="27" xfId="6" applyFont="1" applyBorder="1" applyAlignment="1" applyProtection="1">
      <alignment vertical="center" wrapText="1"/>
      <protection locked="0"/>
    </xf>
    <xf numFmtId="0" fontId="14" fillId="0" borderId="20" xfId="6" applyFont="1" applyBorder="1" applyAlignment="1" applyProtection="1">
      <alignment vertical="center" wrapText="1"/>
      <protection locked="0"/>
    </xf>
    <xf numFmtId="6" fontId="14" fillId="0" borderId="23" xfId="6" applyNumberFormat="1" applyFont="1" applyBorder="1" applyAlignment="1" applyProtection="1">
      <alignment vertical="center" wrapText="1"/>
      <protection locked="0"/>
    </xf>
    <xf numFmtId="0" fontId="18" fillId="6" borderId="40" xfId="6" applyFont="1" applyFill="1" applyBorder="1" applyAlignment="1">
      <alignment vertical="center" wrapText="1"/>
    </xf>
    <xf numFmtId="0" fontId="13" fillId="0" borderId="0" xfId="0" applyFont="1" applyAlignment="1" applyProtection="1">
      <alignment horizontal="left" vertical="center"/>
      <protection locked="0"/>
    </xf>
    <xf numFmtId="0" fontId="13" fillId="0" borderId="4" xfId="0" applyFont="1" applyBorder="1" applyAlignment="1" applyProtection="1">
      <alignment horizontal="center" vertical="center" wrapText="1"/>
      <protection locked="0"/>
    </xf>
    <xf numFmtId="0" fontId="9" fillId="3" borderId="82" xfId="0" applyFont="1" applyFill="1" applyBorder="1" applyAlignment="1" applyProtection="1">
      <alignment horizontal="center" vertical="center" wrapText="1"/>
      <protection locked="0"/>
    </xf>
    <xf numFmtId="0" fontId="13" fillId="0" borderId="76" xfId="0" applyFont="1" applyBorder="1" applyAlignment="1" applyProtection="1">
      <alignment vertical="center" wrapText="1"/>
      <protection locked="0"/>
    </xf>
    <xf numFmtId="0" fontId="13" fillId="0" borderId="53" xfId="0" applyFont="1" applyBorder="1" applyAlignment="1" applyProtection="1">
      <alignment vertical="center" wrapText="1"/>
      <protection locked="0"/>
    </xf>
    <xf numFmtId="0" fontId="9" fillId="3" borderId="137" xfId="0" applyFont="1" applyFill="1" applyBorder="1" applyAlignment="1" applyProtection="1">
      <alignment horizontal="center" vertical="center" wrapText="1"/>
      <protection locked="0"/>
    </xf>
    <xf numFmtId="182" fontId="13" fillId="11" borderId="33" xfId="0" applyNumberFormat="1" applyFont="1" applyFill="1" applyBorder="1" applyAlignment="1" applyProtection="1">
      <alignment horizontal="center" vertical="center" shrinkToFit="1"/>
      <protection locked="0"/>
    </xf>
    <xf numFmtId="0" fontId="13" fillId="0" borderId="58" xfId="0" applyFont="1" applyBorder="1" applyAlignment="1" applyProtection="1">
      <alignment vertical="center" wrapText="1"/>
      <protection locked="0"/>
    </xf>
    <xf numFmtId="0" fontId="13" fillId="0" borderId="66" xfId="0" applyFont="1" applyBorder="1" applyAlignment="1" applyProtection="1">
      <alignment vertical="center" wrapText="1"/>
      <protection locked="0"/>
    </xf>
    <xf numFmtId="0" fontId="13" fillId="0" borderId="62" xfId="0" applyFont="1" applyBorder="1" applyAlignment="1" applyProtection="1">
      <alignment vertical="center" wrapText="1"/>
      <protection locked="0"/>
    </xf>
    <xf numFmtId="0" fontId="13" fillId="7" borderId="62" xfId="0" applyFont="1" applyFill="1" applyBorder="1" applyAlignment="1">
      <alignment vertical="center" wrapText="1"/>
    </xf>
    <xf numFmtId="0" fontId="13" fillId="0" borderId="69" xfId="0" applyFont="1" applyBorder="1" applyAlignment="1" applyProtection="1">
      <alignment vertical="center" wrapText="1"/>
      <protection locked="0"/>
    </xf>
    <xf numFmtId="0" fontId="13" fillId="0" borderId="127" xfId="0" applyFont="1" applyBorder="1" applyAlignment="1" applyProtection="1">
      <alignment vertical="center" wrapText="1"/>
      <protection locked="0"/>
    </xf>
    <xf numFmtId="0" fontId="9" fillId="3" borderId="81" xfId="0" applyFont="1" applyFill="1" applyBorder="1" applyAlignment="1" applyProtection="1">
      <alignment horizontal="center" vertical="center" wrapText="1"/>
      <protection locked="0"/>
    </xf>
    <xf numFmtId="0" fontId="13" fillId="0" borderId="111" xfId="0" applyFont="1" applyBorder="1" applyAlignment="1" applyProtection="1">
      <alignment horizontal="center" vertical="center" wrapText="1"/>
      <protection locked="0"/>
    </xf>
    <xf numFmtId="0" fontId="13" fillId="0" borderId="75" xfId="0" applyFont="1" applyBorder="1" applyAlignment="1" applyProtection="1">
      <alignment horizontal="center" vertical="center" wrapText="1"/>
      <protection locked="0"/>
    </xf>
    <xf numFmtId="0" fontId="13" fillId="0" borderId="51" xfId="0" applyFont="1" applyBorder="1" applyAlignment="1" applyProtection="1">
      <alignment horizontal="center" vertical="center" wrapText="1"/>
      <protection locked="0"/>
    </xf>
    <xf numFmtId="178" fontId="13" fillId="0" borderId="111" xfId="0" applyNumberFormat="1" applyFont="1" applyBorder="1" applyAlignment="1" applyProtection="1">
      <alignment horizontal="center" vertical="center"/>
      <protection locked="0"/>
    </xf>
    <xf numFmtId="0" fontId="9" fillId="3" borderId="42" xfId="0" applyFont="1" applyFill="1" applyBorder="1" applyAlignment="1" applyProtection="1">
      <alignment horizontal="center" vertical="center" wrapText="1"/>
      <protection locked="0"/>
    </xf>
    <xf numFmtId="0" fontId="13" fillId="0" borderId="170" xfId="0" applyFont="1" applyBorder="1" applyAlignment="1" applyProtection="1">
      <alignment vertical="center" wrapText="1"/>
      <protection locked="0"/>
    </xf>
    <xf numFmtId="0" fontId="13" fillId="0" borderId="171" xfId="0" applyFont="1" applyBorder="1" applyAlignment="1" applyProtection="1">
      <alignment vertical="center" wrapText="1"/>
      <protection locked="0"/>
    </xf>
    <xf numFmtId="0" fontId="13" fillId="0" borderId="172" xfId="0" applyFont="1" applyBorder="1" applyAlignment="1" applyProtection="1">
      <alignment vertical="center" wrapText="1"/>
      <protection locked="0"/>
    </xf>
    <xf numFmtId="0" fontId="13" fillId="0" borderId="26" xfId="0" applyFont="1" applyBorder="1" applyAlignment="1" applyProtection="1">
      <alignment horizontal="center" vertical="center"/>
      <protection locked="0"/>
    </xf>
    <xf numFmtId="178" fontId="13" fillId="0" borderId="26" xfId="0" applyNumberFormat="1" applyFont="1" applyBorder="1" applyAlignment="1" applyProtection="1">
      <alignment horizontal="center" vertical="center"/>
      <protection locked="0"/>
    </xf>
    <xf numFmtId="182" fontId="13" fillId="11" borderId="26" xfId="0" applyNumberFormat="1" applyFont="1" applyFill="1" applyBorder="1" applyAlignment="1" applyProtection="1">
      <alignment horizontal="center" vertical="center"/>
      <protection locked="0"/>
    </xf>
    <xf numFmtId="182" fontId="13" fillId="11" borderId="123" xfId="0" applyNumberFormat="1" applyFont="1" applyFill="1" applyBorder="1" applyAlignment="1" applyProtection="1">
      <alignment horizontal="center" vertical="center" shrinkToFit="1"/>
      <protection locked="0"/>
    </xf>
    <xf numFmtId="0" fontId="14" fillId="0" borderId="174" xfId="0" applyFont="1" applyBorder="1" applyAlignment="1" applyProtection="1">
      <alignment horizontal="center" vertical="center"/>
      <protection locked="0"/>
    </xf>
    <xf numFmtId="0" fontId="14" fillId="0" borderId="174" xfId="0" applyFont="1" applyBorder="1" applyAlignment="1" applyProtection="1">
      <alignment horizontal="center" vertical="center" shrinkToFit="1"/>
      <protection locked="0"/>
    </xf>
    <xf numFmtId="0" fontId="14" fillId="0" borderId="166" xfId="0" applyFont="1" applyBorder="1" applyAlignment="1" applyProtection="1">
      <alignment horizontal="center" vertical="center" shrinkToFit="1"/>
      <protection locked="0"/>
    </xf>
    <xf numFmtId="177" fontId="28" fillId="0" borderId="0" xfId="0" applyNumberFormat="1" applyFont="1" applyAlignment="1">
      <alignment vertical="center" wrapText="1"/>
    </xf>
    <xf numFmtId="177" fontId="28" fillId="0" borderId="0" xfId="0" applyNumberFormat="1" applyFont="1" applyAlignment="1">
      <alignment horizontal="left" vertical="center" wrapText="1"/>
    </xf>
    <xf numFmtId="6" fontId="9" fillId="0" borderId="0" xfId="6" applyNumberFormat="1" applyFont="1" applyAlignment="1" applyProtection="1">
      <alignment horizontal="center" vertical="center"/>
      <protection locked="0"/>
    </xf>
    <xf numFmtId="0" fontId="9" fillId="0" borderId="0" xfId="6" applyFont="1" applyAlignment="1" applyProtection="1">
      <alignment horizontal="center" vertical="center"/>
      <protection locked="0"/>
    </xf>
    <xf numFmtId="0" fontId="14" fillId="0" borderId="0" xfId="6" applyFont="1" applyAlignment="1" applyProtection="1">
      <alignment vertical="center" wrapText="1"/>
      <protection locked="0"/>
    </xf>
    <xf numFmtId="0" fontId="18" fillId="0" borderId="0" xfId="6" applyFont="1" applyAlignment="1" applyProtection="1">
      <alignment vertical="center" wrapText="1"/>
      <protection locked="0"/>
    </xf>
    <xf numFmtId="184" fontId="14" fillId="0" borderId="0" xfId="6" applyNumberFormat="1" applyFont="1" applyAlignment="1" applyProtection="1">
      <alignment horizontal="left" vertical="center" wrapText="1"/>
      <protection locked="0"/>
    </xf>
    <xf numFmtId="0" fontId="20" fillId="0" borderId="0" xfId="6" applyFont="1" applyAlignment="1" applyProtection="1">
      <alignment vertical="center" wrapText="1"/>
      <protection locked="0"/>
    </xf>
    <xf numFmtId="185" fontId="14" fillId="0" borderId="0" xfId="6" applyNumberFormat="1" applyFont="1" applyAlignment="1" applyProtection="1">
      <alignment horizontal="left" vertical="center" wrapText="1"/>
      <protection locked="0"/>
    </xf>
    <xf numFmtId="188" fontId="13" fillId="0" borderId="0" xfId="0" applyNumberFormat="1" applyFont="1" applyAlignment="1" applyProtection="1">
      <alignment horizontal="left" vertical="center" wrapText="1"/>
      <protection locked="0"/>
    </xf>
    <xf numFmtId="49" fontId="9" fillId="0" borderId="0" xfId="6" applyNumberFormat="1" applyFont="1" applyAlignment="1" applyProtection="1">
      <alignment vertical="center" wrapText="1"/>
      <protection locked="0"/>
    </xf>
    <xf numFmtId="0" fontId="14" fillId="0" borderId="0" xfId="0" applyFont="1" applyAlignment="1" applyProtection="1">
      <alignment horizontal="center" vertical="center" shrinkToFit="1"/>
      <protection locked="0"/>
    </xf>
    <xf numFmtId="200" fontId="14" fillId="0" borderId="0" xfId="1" applyNumberFormat="1" applyFont="1" applyFill="1" applyBorder="1" applyAlignment="1" applyProtection="1">
      <alignment horizontal="center" vertical="center" shrinkToFit="1"/>
      <protection locked="0"/>
    </xf>
    <xf numFmtId="6" fontId="21" fillId="0" borderId="0" xfId="6" applyNumberFormat="1" applyFont="1" applyProtection="1">
      <alignment vertical="center"/>
      <protection locked="0"/>
    </xf>
    <xf numFmtId="0" fontId="13" fillId="0" borderId="175" xfId="6" applyFont="1" applyBorder="1" applyAlignment="1" applyProtection="1">
      <alignment vertical="center" wrapText="1"/>
      <protection locked="0"/>
    </xf>
    <xf numFmtId="0" fontId="25" fillId="0" borderId="175" xfId="6" applyFont="1" applyBorder="1" applyAlignment="1" applyProtection="1">
      <alignment vertical="center" wrapText="1"/>
      <protection locked="0"/>
    </xf>
    <xf numFmtId="49" fontId="13" fillId="0" borderId="96" xfId="6" applyNumberFormat="1" applyFont="1" applyBorder="1" applyAlignment="1" applyProtection="1">
      <alignment vertical="center" wrapText="1"/>
      <protection locked="0"/>
    </xf>
    <xf numFmtId="49" fontId="13" fillId="0" borderId="103" xfId="6" applyNumberFormat="1" applyFont="1" applyBorder="1" applyAlignment="1" applyProtection="1">
      <alignment vertical="center" wrapText="1"/>
      <protection locked="0"/>
    </xf>
    <xf numFmtId="0" fontId="9" fillId="0" borderId="0" xfId="0" applyFont="1" applyAlignment="1" applyProtection="1">
      <alignment horizontal="right" vertical="center" shrinkToFit="1"/>
      <protection locked="0"/>
    </xf>
    <xf numFmtId="197" fontId="21" fillId="0" borderId="0" xfId="6" applyNumberFormat="1" applyFont="1" applyAlignment="1" applyProtection="1">
      <alignment horizontal="right" vertical="center"/>
      <protection locked="0"/>
    </xf>
    <xf numFmtId="200" fontId="14" fillId="4" borderId="71" xfId="1" applyNumberFormat="1" applyFont="1" applyFill="1" applyBorder="1" applyAlignment="1" applyProtection="1">
      <alignment horizontal="center" vertical="center" shrinkToFit="1"/>
    </xf>
    <xf numFmtId="185" fontId="14" fillId="11" borderId="30" xfId="6" applyNumberFormat="1" applyFont="1" applyFill="1" applyBorder="1" applyAlignment="1" applyProtection="1">
      <alignment horizontal="left" vertical="center" wrapText="1"/>
      <protection locked="0"/>
    </xf>
    <xf numFmtId="185" fontId="14" fillId="11" borderId="62" xfId="6" applyNumberFormat="1" applyFont="1" applyFill="1" applyBorder="1" applyAlignment="1" applyProtection="1">
      <alignment horizontal="left" vertical="center" wrapText="1"/>
      <protection locked="0"/>
    </xf>
    <xf numFmtId="0" fontId="28" fillId="0" borderId="0" xfId="0" applyFont="1" applyAlignment="1">
      <alignment vertical="center" wrapText="1"/>
    </xf>
    <xf numFmtId="200" fontId="14" fillId="4" borderId="115" xfId="1" applyNumberFormat="1" applyFont="1" applyFill="1" applyBorder="1" applyAlignment="1" applyProtection="1">
      <alignment horizontal="center" vertical="center" shrinkToFit="1"/>
    </xf>
    <xf numFmtId="0" fontId="9" fillId="12" borderId="151" xfId="6" applyFont="1" applyFill="1" applyBorder="1" applyAlignment="1" applyProtection="1">
      <alignment horizontal="center" vertical="center"/>
      <protection locked="0"/>
    </xf>
    <xf numFmtId="0" fontId="9" fillId="12" borderId="53" xfId="6" applyFont="1" applyFill="1" applyBorder="1" applyAlignment="1" applyProtection="1">
      <alignment horizontal="center" vertical="center"/>
      <protection locked="0"/>
    </xf>
    <xf numFmtId="178" fontId="13" fillId="0" borderId="36" xfId="0" applyNumberFormat="1" applyFont="1" applyBorder="1" applyProtection="1">
      <alignment vertical="center"/>
      <protection locked="0"/>
    </xf>
    <xf numFmtId="178" fontId="13" fillId="0" borderId="38" xfId="0" applyNumberFormat="1" applyFont="1" applyBorder="1" applyProtection="1">
      <alignment vertical="center"/>
      <protection locked="0"/>
    </xf>
    <xf numFmtId="49" fontId="13" fillId="0" borderId="89" xfId="0" applyNumberFormat="1" applyFont="1" applyBorder="1" applyAlignment="1" applyProtection="1">
      <alignment horizontal="left" vertical="center" wrapText="1"/>
      <protection locked="0"/>
    </xf>
    <xf numFmtId="49" fontId="13" fillId="0" borderId="86" xfId="0" applyNumberFormat="1" applyFont="1" applyBorder="1" applyAlignment="1" applyProtection="1">
      <alignment horizontal="left" vertical="center" wrapText="1"/>
      <protection locked="0"/>
    </xf>
    <xf numFmtId="49" fontId="13" fillId="0" borderId="159" xfId="0" applyNumberFormat="1" applyFont="1" applyBorder="1" applyAlignment="1" applyProtection="1">
      <alignment horizontal="left" vertical="center" wrapText="1"/>
      <protection locked="0"/>
    </xf>
    <xf numFmtId="49" fontId="13" fillId="4" borderId="163" xfId="0" applyNumberFormat="1" applyFont="1" applyFill="1" applyBorder="1" applyAlignment="1" applyProtection="1">
      <alignment horizontal="left" vertical="center" wrapText="1"/>
      <protection locked="0"/>
    </xf>
    <xf numFmtId="49" fontId="9" fillId="4" borderId="91" xfId="6" applyNumberFormat="1" applyFont="1" applyFill="1" applyBorder="1" applyAlignment="1" applyProtection="1">
      <alignment vertical="center" wrapText="1"/>
      <protection locked="0"/>
    </xf>
    <xf numFmtId="178" fontId="17" fillId="0" borderId="118" xfId="0" applyNumberFormat="1" applyFont="1" applyBorder="1" applyProtection="1">
      <alignment vertical="center"/>
      <protection locked="0"/>
    </xf>
    <xf numFmtId="178" fontId="17" fillId="11" borderId="169" xfId="0" applyNumberFormat="1" applyFont="1" applyFill="1" applyBorder="1" applyProtection="1">
      <alignment vertical="center"/>
      <protection locked="0"/>
    </xf>
    <xf numFmtId="178" fontId="17" fillId="11" borderId="118" xfId="0" applyNumberFormat="1" applyFont="1" applyFill="1" applyBorder="1" applyProtection="1">
      <alignment vertical="center"/>
      <protection locked="0"/>
    </xf>
    <xf numFmtId="49" fontId="13" fillId="0" borderId="7" xfId="0" applyNumberFormat="1" applyFont="1" applyBorder="1" applyAlignment="1" applyProtection="1">
      <alignment horizontal="left" vertical="center" wrapText="1"/>
      <protection locked="0"/>
    </xf>
    <xf numFmtId="49" fontId="13" fillId="0" borderId="31" xfId="0" applyNumberFormat="1" applyFont="1" applyBorder="1" applyAlignment="1" applyProtection="1">
      <alignment horizontal="left" vertical="center" wrapText="1"/>
      <protection locked="0"/>
    </xf>
    <xf numFmtId="49" fontId="13" fillId="0" borderId="11" xfId="0" applyNumberFormat="1" applyFont="1" applyBorder="1" applyAlignment="1" applyProtection="1">
      <alignment horizontal="left" vertical="center" wrapText="1"/>
      <protection locked="0"/>
    </xf>
    <xf numFmtId="49" fontId="13" fillId="4" borderId="54" xfId="0" applyNumberFormat="1" applyFont="1" applyFill="1" applyBorder="1" applyAlignment="1" applyProtection="1">
      <alignment horizontal="left" vertical="center" wrapText="1"/>
      <protection locked="0"/>
    </xf>
    <xf numFmtId="49" fontId="9" fillId="4" borderId="41" xfId="0" applyNumberFormat="1" applyFont="1" applyFill="1" applyBorder="1" applyAlignment="1" applyProtection="1">
      <alignment horizontal="left" vertical="center" wrapText="1"/>
      <protection locked="0"/>
    </xf>
    <xf numFmtId="6" fontId="21" fillId="4" borderId="180" xfId="6" applyNumberFormat="1" applyFont="1" applyFill="1" applyBorder="1">
      <alignment vertical="center"/>
    </xf>
    <xf numFmtId="6" fontId="13" fillId="6" borderId="1" xfId="6" applyNumberFormat="1" applyFont="1" applyFill="1" applyBorder="1" applyAlignment="1">
      <alignment horizontal="center" vertical="center" shrinkToFit="1"/>
    </xf>
    <xf numFmtId="49" fontId="9" fillId="4" borderId="50" xfId="0" applyNumberFormat="1" applyFont="1" applyFill="1" applyBorder="1" applyAlignment="1" applyProtection="1">
      <alignment horizontal="left" vertical="center" wrapText="1"/>
      <protection locked="0"/>
    </xf>
    <xf numFmtId="6" fontId="9" fillId="12" borderId="177" xfId="6" applyNumberFormat="1" applyFont="1" applyFill="1" applyBorder="1" applyAlignment="1" applyProtection="1">
      <alignment horizontal="center" vertical="center"/>
      <protection locked="0"/>
    </xf>
    <xf numFmtId="0" fontId="13" fillId="0" borderId="134" xfId="0" applyFont="1" applyBorder="1" applyProtection="1">
      <alignment vertical="center"/>
      <protection locked="0"/>
    </xf>
    <xf numFmtId="0" fontId="13" fillId="0" borderId="73" xfId="0" applyFont="1" applyBorder="1" applyProtection="1">
      <alignment vertical="center"/>
      <protection locked="0"/>
    </xf>
    <xf numFmtId="0" fontId="13" fillId="0" borderId="138" xfId="0" applyFont="1" applyBorder="1" applyProtection="1">
      <alignment vertical="center"/>
      <protection locked="0"/>
    </xf>
    <xf numFmtId="0" fontId="13" fillId="0" borderId="79" xfId="0" applyFont="1" applyBorder="1" applyProtection="1">
      <alignment vertical="center"/>
      <protection locked="0"/>
    </xf>
    <xf numFmtId="6" fontId="13" fillId="6" borderId="151" xfId="6" applyNumberFormat="1" applyFont="1" applyFill="1" applyBorder="1">
      <alignment vertical="center"/>
    </xf>
    <xf numFmtId="0" fontId="13" fillId="0" borderId="151" xfId="6" applyFont="1" applyBorder="1" applyAlignment="1" applyProtection="1">
      <alignment vertical="center" wrapText="1"/>
      <protection locked="0"/>
    </xf>
    <xf numFmtId="0" fontId="13" fillId="0" borderId="53" xfId="6" applyFont="1" applyBorder="1" applyAlignment="1" applyProtection="1">
      <alignment vertical="center" wrapText="1"/>
      <protection locked="0"/>
    </xf>
    <xf numFmtId="0" fontId="16" fillId="0" borderId="0" xfId="0" applyFont="1" applyAlignment="1" applyProtection="1">
      <alignment horizontal="left" vertical="center"/>
      <protection locked="0"/>
    </xf>
    <xf numFmtId="0" fontId="13" fillId="0" borderId="176" xfId="6" applyFont="1" applyBorder="1" applyProtection="1">
      <alignment vertical="center"/>
      <protection locked="0"/>
    </xf>
    <xf numFmtId="0" fontId="13" fillId="0" borderId="52" xfId="6" applyFont="1" applyBorder="1" applyProtection="1">
      <alignment vertical="center"/>
      <protection locked="0"/>
    </xf>
    <xf numFmtId="0" fontId="13" fillId="0" borderId="181" xfId="6" applyFont="1" applyBorder="1" applyProtection="1">
      <alignment vertical="center"/>
      <protection locked="0"/>
    </xf>
    <xf numFmtId="0" fontId="17" fillId="6" borderId="139" xfId="6" applyFont="1" applyFill="1" applyBorder="1">
      <alignment vertical="center"/>
    </xf>
    <xf numFmtId="0" fontId="13" fillId="12" borderId="80" xfId="6" applyFont="1" applyFill="1" applyBorder="1" applyAlignment="1" applyProtection="1">
      <alignment horizontal="right" vertical="center"/>
      <protection locked="0"/>
    </xf>
    <xf numFmtId="0" fontId="13" fillId="0" borderId="182" xfId="6" applyFont="1" applyBorder="1" applyProtection="1">
      <alignment vertical="center"/>
      <protection locked="0"/>
    </xf>
    <xf numFmtId="0" fontId="13" fillId="0" borderId="4" xfId="6" applyFont="1" applyBorder="1" applyProtection="1">
      <alignment vertical="center"/>
      <protection locked="0"/>
    </xf>
    <xf numFmtId="0" fontId="13" fillId="12" borderId="183" xfId="6" applyFont="1" applyFill="1" applyBorder="1" applyAlignment="1" applyProtection="1">
      <alignment horizontal="right" vertical="center"/>
      <protection locked="0"/>
    </xf>
    <xf numFmtId="0" fontId="13" fillId="12" borderId="52" xfId="6" applyFont="1" applyFill="1" applyBorder="1" applyAlignment="1" applyProtection="1">
      <alignment horizontal="right" vertical="center"/>
      <protection locked="0"/>
    </xf>
    <xf numFmtId="0" fontId="13" fillId="0" borderId="18" xfId="6" applyFont="1" applyBorder="1" applyAlignment="1" applyProtection="1">
      <alignment horizontal="left" vertical="center" indent="1"/>
      <protection locked="0"/>
    </xf>
    <xf numFmtId="0" fontId="13" fillId="0" borderId="30" xfId="6" applyFont="1" applyBorder="1" applyAlignment="1" applyProtection="1">
      <alignment horizontal="left" vertical="center" indent="1"/>
      <protection locked="0"/>
    </xf>
    <xf numFmtId="0" fontId="13" fillId="12" borderId="4" xfId="6" applyFont="1" applyFill="1" applyBorder="1" applyAlignment="1" applyProtection="1">
      <alignment horizontal="right" vertical="center"/>
      <protection locked="0"/>
    </xf>
    <xf numFmtId="0" fontId="13" fillId="6" borderId="63" xfId="6" applyFont="1" applyFill="1" applyBorder="1" applyAlignment="1">
      <alignment horizontal="center" vertical="center"/>
    </xf>
    <xf numFmtId="12" fontId="13" fillId="6" borderId="47" xfId="6" applyNumberFormat="1" applyFont="1" applyFill="1" applyBorder="1" applyAlignment="1">
      <alignment horizontal="center" vertical="center"/>
    </xf>
    <xf numFmtId="6" fontId="13" fillId="6" borderId="150" xfId="6" applyNumberFormat="1" applyFont="1" applyFill="1" applyBorder="1">
      <alignment vertical="center"/>
    </xf>
    <xf numFmtId="6" fontId="13" fillId="0" borderId="134" xfId="6" applyNumberFormat="1" applyFont="1" applyBorder="1" applyProtection="1">
      <alignment vertical="center"/>
      <protection locked="0"/>
    </xf>
    <xf numFmtId="6" fontId="13" fillId="0" borderId="73" xfId="6" applyNumberFormat="1" applyFont="1" applyBorder="1" applyProtection="1">
      <alignment vertical="center"/>
      <protection locked="0"/>
    </xf>
    <xf numFmtId="6" fontId="17" fillId="6" borderId="138" xfId="6" applyNumberFormat="1" applyFont="1" applyFill="1" applyBorder="1">
      <alignment vertical="center"/>
    </xf>
    <xf numFmtId="6" fontId="13" fillId="12" borderId="79" xfId="6" applyNumberFormat="1" applyFont="1" applyFill="1" applyBorder="1">
      <alignment vertical="center"/>
    </xf>
    <xf numFmtId="9" fontId="13" fillId="0" borderId="63" xfId="6" applyNumberFormat="1" applyFont="1" applyBorder="1" applyProtection="1">
      <alignment vertical="center"/>
      <protection locked="0"/>
    </xf>
    <xf numFmtId="6" fontId="13" fillId="6" borderId="74" xfId="6" applyNumberFormat="1" applyFont="1" applyFill="1" applyBorder="1">
      <alignment vertical="center"/>
    </xf>
    <xf numFmtId="6" fontId="13" fillId="12" borderId="67" xfId="6" applyNumberFormat="1" applyFont="1" applyFill="1" applyBorder="1">
      <alignment vertical="center"/>
    </xf>
    <xf numFmtId="9" fontId="13" fillId="0" borderId="47" xfId="6" applyNumberFormat="1" applyFont="1" applyBorder="1" applyProtection="1">
      <alignment vertical="center"/>
      <protection locked="0"/>
    </xf>
    <xf numFmtId="6" fontId="13" fillId="12" borderId="150" xfId="6" applyNumberFormat="1" applyFont="1" applyFill="1" applyBorder="1">
      <alignment vertical="center"/>
    </xf>
    <xf numFmtId="6" fontId="9" fillId="12" borderId="79" xfId="6" applyNumberFormat="1" applyFont="1" applyFill="1" applyBorder="1">
      <alignment vertical="center"/>
    </xf>
    <xf numFmtId="6" fontId="13" fillId="0" borderId="63" xfId="6" applyNumberFormat="1" applyFont="1" applyBorder="1" applyProtection="1">
      <alignment vertical="center"/>
      <protection locked="0"/>
    </xf>
    <xf numFmtId="6" fontId="13" fillId="0" borderId="72" xfId="6" applyNumberFormat="1" applyFont="1" applyBorder="1" applyProtection="1">
      <alignment vertical="center"/>
      <protection locked="0"/>
    </xf>
    <xf numFmtId="6" fontId="13" fillId="12" borderId="74" xfId="6" applyNumberFormat="1" applyFont="1" applyFill="1" applyBorder="1">
      <alignment vertical="center"/>
    </xf>
    <xf numFmtId="6" fontId="9" fillId="12" borderId="79" xfId="0" applyNumberFormat="1" applyFont="1" applyFill="1" applyBorder="1">
      <alignment vertical="center"/>
    </xf>
    <xf numFmtId="0" fontId="13" fillId="0" borderId="183" xfId="6" applyFont="1" applyBorder="1" applyProtection="1">
      <alignment vertical="center"/>
      <protection locked="0"/>
    </xf>
    <xf numFmtId="0" fontId="17" fillId="6" borderId="19" xfId="6" applyFont="1" applyFill="1" applyBorder="1">
      <alignment vertical="center"/>
    </xf>
    <xf numFmtId="0" fontId="13" fillId="0" borderId="19" xfId="6" applyFont="1" applyBorder="1" applyAlignment="1" applyProtection="1">
      <alignment horizontal="left" vertical="center" indent="1"/>
      <protection locked="0"/>
    </xf>
    <xf numFmtId="6" fontId="13" fillId="6" borderId="63" xfId="6" applyNumberFormat="1" applyFont="1" applyFill="1" applyBorder="1" applyAlignment="1">
      <alignment horizontal="center" vertical="center"/>
    </xf>
    <xf numFmtId="6" fontId="13" fillId="6" borderId="67" xfId="6" applyNumberFormat="1" applyFont="1" applyFill="1" applyBorder="1" applyAlignment="1">
      <alignment horizontal="center" vertical="center" shrinkToFit="1"/>
    </xf>
    <xf numFmtId="6" fontId="17" fillId="6" borderId="141" xfId="6" applyNumberFormat="1" applyFont="1" applyFill="1" applyBorder="1">
      <alignment vertical="center"/>
    </xf>
    <xf numFmtId="6" fontId="13" fillId="0" borderId="141" xfId="6" applyNumberFormat="1" applyFont="1" applyBorder="1" applyProtection="1">
      <alignment vertical="center"/>
      <protection locked="0"/>
    </xf>
    <xf numFmtId="6" fontId="13" fillId="0" borderId="79" xfId="0" applyNumberFormat="1" applyFont="1" applyBorder="1">
      <alignment vertical="center"/>
    </xf>
    <xf numFmtId="6" fontId="9" fillId="12" borderId="116" xfId="0" applyNumberFormat="1" applyFont="1" applyFill="1" applyBorder="1">
      <alignment vertical="center"/>
    </xf>
    <xf numFmtId="0" fontId="13" fillId="0" borderId="47" xfId="0" applyFont="1" applyBorder="1" applyAlignment="1" applyProtection="1">
      <alignment vertical="center" wrapText="1"/>
      <protection locked="0"/>
    </xf>
    <xf numFmtId="0" fontId="13" fillId="9" borderId="0" xfId="0" applyFont="1" applyFill="1">
      <alignment vertical="center"/>
    </xf>
    <xf numFmtId="0" fontId="13" fillId="10" borderId="0" xfId="0" applyFont="1" applyFill="1">
      <alignment vertical="center"/>
    </xf>
    <xf numFmtId="0" fontId="13" fillId="0" borderId="0" xfId="6" applyFont="1" applyAlignment="1" applyProtection="1">
      <alignment vertical="center" shrinkToFit="1"/>
      <protection locked="0"/>
    </xf>
    <xf numFmtId="0" fontId="9" fillId="9" borderId="0" xfId="0" applyFont="1" applyFill="1" applyAlignment="1">
      <alignment vertical="center" wrapText="1" shrinkToFit="1"/>
    </xf>
    <xf numFmtId="0" fontId="9" fillId="10" borderId="0" xfId="0" applyFont="1" applyFill="1" applyAlignment="1">
      <alignment vertical="center" wrapText="1" shrinkToFit="1"/>
    </xf>
    <xf numFmtId="0" fontId="28" fillId="9" borderId="0" xfId="4" applyFont="1" applyFill="1" applyAlignment="1">
      <alignment vertical="top" shrinkToFit="1"/>
    </xf>
    <xf numFmtId="0" fontId="28" fillId="10" borderId="0" xfId="4" applyFont="1" applyFill="1" applyAlignment="1">
      <alignment vertical="top" shrinkToFit="1"/>
    </xf>
    <xf numFmtId="0" fontId="34" fillId="6" borderId="0" xfId="4" applyFont="1" applyFill="1" applyAlignment="1">
      <alignment vertical="top" shrinkToFit="1"/>
    </xf>
    <xf numFmtId="0" fontId="34" fillId="6" borderId="0" xfId="4" applyFont="1" applyFill="1" applyAlignment="1">
      <alignment vertical="center" shrinkToFit="1"/>
    </xf>
    <xf numFmtId="0" fontId="28" fillId="0" borderId="0" xfId="4" applyFont="1" applyAlignment="1" applyProtection="1">
      <alignment horizontal="right" vertical="center"/>
      <protection locked="0"/>
    </xf>
    <xf numFmtId="6" fontId="28" fillId="0" borderId="24" xfId="1" applyNumberFormat="1" applyFont="1" applyFill="1" applyBorder="1" applyAlignment="1" applyProtection="1">
      <alignment vertical="center"/>
      <protection locked="0"/>
    </xf>
    <xf numFmtId="195" fontId="28" fillId="11" borderId="24" xfId="1" applyNumberFormat="1" applyFont="1" applyFill="1" applyBorder="1" applyAlignment="1" applyProtection="1">
      <alignment vertical="center"/>
      <protection locked="0"/>
    </xf>
    <xf numFmtId="0" fontId="28" fillId="6" borderId="3" xfId="4" applyFont="1" applyFill="1" applyBorder="1" applyAlignment="1">
      <alignment vertical="center" shrinkToFit="1"/>
    </xf>
    <xf numFmtId="49" fontId="28" fillId="0" borderId="143" xfId="4" applyNumberFormat="1" applyFont="1" applyBorder="1" applyAlignment="1" applyProtection="1">
      <alignment vertical="center" shrinkToFit="1"/>
      <protection locked="0"/>
    </xf>
    <xf numFmtId="49" fontId="28" fillId="0" borderId="73" xfId="4" applyNumberFormat="1" applyFont="1" applyBorder="1" applyAlignment="1" applyProtection="1">
      <alignment vertical="center" shrinkToFit="1"/>
      <protection locked="0"/>
    </xf>
    <xf numFmtId="49" fontId="28" fillId="0" borderId="24" xfId="4" applyNumberFormat="1" applyFont="1" applyBorder="1" applyAlignment="1" applyProtection="1">
      <alignment horizontal="center" vertical="center"/>
      <protection locked="0"/>
    </xf>
    <xf numFmtId="193" fontId="28" fillId="0" borderId="24" xfId="4" applyNumberFormat="1" applyFont="1" applyBorder="1" applyProtection="1">
      <alignment vertical="center"/>
      <protection locked="0"/>
    </xf>
    <xf numFmtId="49" fontId="28" fillId="0" borderId="58" xfId="4" applyNumberFormat="1" applyFont="1" applyBorder="1" applyAlignment="1" applyProtection="1">
      <alignment vertical="center" wrapText="1" shrinkToFit="1"/>
      <protection locked="0"/>
    </xf>
    <xf numFmtId="6" fontId="28" fillId="0" borderId="143" xfId="1" applyNumberFormat="1" applyFont="1" applyFill="1" applyBorder="1" applyAlignment="1" applyProtection="1">
      <alignment vertical="center"/>
      <protection locked="0"/>
    </xf>
    <xf numFmtId="191" fontId="28" fillId="0" borderId="58" xfId="1" applyNumberFormat="1" applyFont="1" applyFill="1" applyBorder="1" applyAlignment="1" applyProtection="1">
      <alignment vertical="center" wrapText="1"/>
      <protection locked="0"/>
    </xf>
    <xf numFmtId="191" fontId="28" fillId="0" borderId="62" xfId="1" applyNumberFormat="1" applyFont="1" applyFill="1" applyBorder="1" applyAlignment="1" applyProtection="1">
      <alignment vertical="center" wrapText="1"/>
      <protection locked="0"/>
    </xf>
    <xf numFmtId="191" fontId="28" fillId="5" borderId="133" xfId="1" applyNumberFormat="1" applyFont="1" applyFill="1" applyBorder="1" applyAlignment="1" applyProtection="1">
      <alignment vertical="center" wrapText="1"/>
      <protection locked="0"/>
    </xf>
    <xf numFmtId="49" fontId="28" fillId="5" borderId="132" xfId="4" applyNumberFormat="1" applyFont="1" applyFill="1" applyBorder="1" applyAlignment="1" applyProtection="1">
      <alignment vertical="center" wrapText="1"/>
      <protection locked="0"/>
    </xf>
    <xf numFmtId="193" fontId="31" fillId="5" borderId="129" xfId="7" applyNumberFormat="1" applyFont="1" applyFill="1" applyBorder="1" applyAlignment="1" applyProtection="1">
      <alignment horizontal="center" vertical="center"/>
      <protection locked="0"/>
    </xf>
    <xf numFmtId="191" fontId="28" fillId="5" borderId="129" xfId="1" applyNumberFormat="1" applyFont="1" applyFill="1" applyBorder="1" applyAlignment="1" applyProtection="1">
      <alignment horizontal="center" vertical="center"/>
      <protection locked="0"/>
    </xf>
    <xf numFmtId="194" fontId="28" fillId="0" borderId="24" xfId="4" applyNumberFormat="1" applyFont="1" applyBorder="1" applyProtection="1">
      <alignment vertical="center"/>
      <protection locked="0"/>
    </xf>
    <xf numFmtId="193" fontId="28" fillId="11" borderId="24" xfId="4" applyNumberFormat="1" applyFont="1" applyFill="1" applyBorder="1" applyProtection="1">
      <alignment vertical="center"/>
      <protection locked="0"/>
    </xf>
    <xf numFmtId="194" fontId="28" fillId="0" borderId="27" xfId="4" applyNumberFormat="1" applyFont="1" applyBorder="1" applyProtection="1">
      <alignment vertical="center"/>
      <protection locked="0"/>
    </xf>
    <xf numFmtId="191" fontId="28" fillId="0" borderId="143" xfId="1" applyNumberFormat="1" applyFont="1" applyFill="1" applyBorder="1" applyAlignment="1" applyProtection="1">
      <alignment vertical="center"/>
      <protection locked="0"/>
    </xf>
    <xf numFmtId="191" fontId="28" fillId="0" borderId="73" xfId="1" applyNumberFormat="1" applyFont="1" applyFill="1" applyBorder="1" applyAlignment="1" applyProtection="1">
      <alignment vertical="center"/>
      <protection locked="0"/>
    </xf>
    <xf numFmtId="191" fontId="28" fillId="6" borderId="66" xfId="1" applyNumberFormat="1" applyFont="1" applyFill="1" applyBorder="1" applyAlignment="1" applyProtection="1">
      <alignment vertical="center" wrapText="1"/>
    </xf>
    <xf numFmtId="191" fontId="28" fillId="0" borderId="0" xfId="1" applyNumberFormat="1" applyFont="1" applyFill="1" applyBorder="1" applyAlignment="1" applyProtection="1">
      <alignment vertical="center"/>
      <protection locked="0"/>
    </xf>
    <xf numFmtId="0" fontId="17" fillId="0" borderId="0" xfId="0" applyFont="1" applyAlignment="1" applyProtection="1">
      <alignment vertical="center" shrinkToFit="1"/>
      <protection locked="0"/>
    </xf>
    <xf numFmtId="0" fontId="36" fillId="6" borderId="0" xfId="6" applyFont="1" applyFill="1" applyAlignment="1">
      <alignment vertical="center" shrinkToFit="1"/>
    </xf>
    <xf numFmtId="0" fontId="35" fillId="6" borderId="0" xfId="6" applyFont="1" applyFill="1" applyAlignment="1">
      <alignment vertical="center" shrinkToFit="1"/>
    </xf>
    <xf numFmtId="0" fontId="13" fillId="8" borderId="0" xfId="0" applyFont="1" applyFill="1" applyAlignment="1">
      <alignment horizontal="right" vertical="center"/>
    </xf>
    <xf numFmtId="6" fontId="36" fillId="6" borderId="0" xfId="6" applyNumberFormat="1" applyFont="1" applyFill="1" applyAlignment="1">
      <alignment vertical="center" shrinkToFit="1"/>
    </xf>
    <xf numFmtId="0" fontId="13" fillId="0" borderId="152" xfId="0" applyFont="1" applyBorder="1" applyAlignment="1" applyProtection="1">
      <alignment vertical="center" wrapText="1"/>
      <protection locked="0"/>
    </xf>
    <xf numFmtId="0" fontId="13" fillId="0" borderId="135" xfId="0" applyFont="1" applyBorder="1" applyAlignment="1" applyProtection="1">
      <alignment horizontal="center" vertical="center" shrinkToFit="1"/>
      <protection locked="0"/>
    </xf>
    <xf numFmtId="0" fontId="13" fillId="0" borderId="27" xfId="0" applyFont="1" applyBorder="1" applyAlignment="1" applyProtection="1">
      <alignment horizontal="center" vertical="center" shrinkToFit="1"/>
      <protection locked="0"/>
    </xf>
    <xf numFmtId="0" fontId="13" fillId="0" borderId="155" xfId="0" applyFont="1" applyBorder="1" applyAlignment="1" applyProtection="1">
      <alignment horizontal="center" vertical="center" shrinkToFit="1"/>
      <protection locked="0"/>
    </xf>
    <xf numFmtId="6" fontId="13" fillId="0" borderId="67" xfId="0" applyNumberFormat="1" applyFont="1" applyBorder="1" applyProtection="1">
      <alignment vertical="center"/>
      <protection locked="0"/>
    </xf>
    <xf numFmtId="6" fontId="13" fillId="0" borderId="1" xfId="0" applyNumberFormat="1" applyFont="1" applyBorder="1" applyProtection="1">
      <alignment vertical="center"/>
      <protection locked="0"/>
    </xf>
    <xf numFmtId="6" fontId="13" fillId="6" borderId="1" xfId="0" applyNumberFormat="1" applyFont="1" applyFill="1" applyBorder="1" applyProtection="1">
      <alignment vertical="center"/>
      <protection locked="0"/>
    </xf>
    <xf numFmtId="0" fontId="13" fillId="0" borderId="1" xfId="0" applyFont="1" applyBorder="1" applyProtection="1">
      <alignment vertical="center"/>
      <protection locked="0"/>
    </xf>
    <xf numFmtId="0" fontId="13" fillId="0" borderId="78" xfId="0" applyFont="1" applyBorder="1" applyProtection="1">
      <alignment vertical="center"/>
      <protection locked="0"/>
    </xf>
    <xf numFmtId="0" fontId="13" fillId="0" borderId="66" xfId="0" applyFont="1" applyBorder="1" applyProtection="1">
      <alignment vertical="center"/>
      <protection locked="0"/>
    </xf>
    <xf numFmtId="194" fontId="17" fillId="11" borderId="97" xfId="0" applyNumberFormat="1" applyFont="1" applyFill="1" applyBorder="1" applyProtection="1">
      <alignment vertical="center"/>
      <protection locked="0"/>
    </xf>
    <xf numFmtId="0" fontId="35" fillId="9" borderId="0" xfId="0" applyFont="1" applyFill="1" applyAlignment="1">
      <alignment vertical="center" shrinkToFit="1"/>
    </xf>
    <xf numFmtId="0" fontId="35" fillId="10" borderId="0" xfId="0" applyFont="1" applyFill="1" applyAlignment="1">
      <alignment vertical="center" shrinkToFit="1"/>
    </xf>
    <xf numFmtId="0" fontId="13" fillId="0" borderId="185" xfId="0" applyFont="1" applyBorder="1" applyProtection="1">
      <alignment vertical="center"/>
      <protection locked="0"/>
    </xf>
    <xf numFmtId="0" fontId="28" fillId="0" borderId="143" xfId="4" applyFont="1" applyBorder="1" applyAlignment="1" applyProtection="1">
      <alignment vertical="center" shrinkToFit="1"/>
      <protection locked="0"/>
    </xf>
    <xf numFmtId="0" fontId="28" fillId="0" borderId="73" xfId="4" applyFont="1" applyBorder="1" applyAlignment="1" applyProtection="1">
      <alignment vertical="center" shrinkToFit="1"/>
      <protection locked="0"/>
    </xf>
    <xf numFmtId="0" fontId="13" fillId="0" borderId="42" xfId="0" applyFont="1" applyBorder="1" applyAlignment="1" applyProtection="1">
      <alignment horizontal="center" vertical="center" wrapText="1"/>
      <protection locked="0"/>
    </xf>
    <xf numFmtId="0" fontId="13" fillId="0" borderId="49" xfId="0" applyFont="1" applyBorder="1" applyAlignment="1" applyProtection="1">
      <alignment horizontal="center" vertical="center" wrapText="1"/>
      <protection locked="0"/>
    </xf>
    <xf numFmtId="0" fontId="13" fillId="0" borderId="49" xfId="0" applyFont="1" applyBorder="1" applyAlignment="1" applyProtection="1">
      <alignment horizontal="left" vertical="center" wrapText="1"/>
      <protection locked="0"/>
    </xf>
    <xf numFmtId="0" fontId="13" fillId="0" borderId="41" xfId="0" applyFont="1" applyBorder="1" applyAlignment="1" applyProtection="1">
      <alignment horizontal="left" vertical="center" wrapText="1"/>
      <protection locked="0"/>
    </xf>
    <xf numFmtId="0" fontId="9" fillId="3" borderId="83" xfId="0" applyFont="1" applyFill="1" applyBorder="1" applyAlignment="1" applyProtection="1">
      <alignment horizontal="center" vertical="center"/>
      <protection locked="0"/>
    </xf>
    <xf numFmtId="0" fontId="13" fillId="0" borderId="51" xfId="0" applyFont="1" applyBorder="1" applyAlignment="1" applyProtection="1">
      <alignment vertical="center" wrapText="1"/>
      <protection locked="0"/>
    </xf>
    <xf numFmtId="0" fontId="13" fillId="0" borderId="54" xfId="0" applyFont="1" applyBorder="1" applyAlignment="1" applyProtection="1">
      <alignment vertical="center" wrapText="1"/>
      <protection locked="0"/>
    </xf>
    <xf numFmtId="0" fontId="9" fillId="3" borderId="42" xfId="0" applyFont="1" applyFill="1" applyBorder="1" applyAlignment="1" applyProtection="1">
      <alignment horizontal="center" vertical="center"/>
      <protection locked="0"/>
    </xf>
    <xf numFmtId="0" fontId="9" fillId="3" borderId="90" xfId="0" applyFont="1" applyFill="1"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3" fillId="0" borderId="0" xfId="0" applyFont="1" applyAlignment="1" applyProtection="1">
      <alignment horizontal="left" vertical="center"/>
      <protection locked="0"/>
    </xf>
    <xf numFmtId="0" fontId="13" fillId="0" borderId="17" xfId="0" applyFont="1" applyBorder="1" applyAlignment="1" applyProtection="1">
      <alignment horizontal="center" vertical="center"/>
      <protection locked="0"/>
    </xf>
    <xf numFmtId="20" fontId="13" fillId="0" borderId="75" xfId="0" applyNumberFormat="1" applyFont="1" applyBorder="1" applyAlignment="1" applyProtection="1">
      <alignment vertical="center" wrapText="1"/>
      <protection locked="0"/>
    </xf>
    <xf numFmtId="20" fontId="13" fillId="0" borderId="5" xfId="0" applyNumberFormat="1" applyFont="1" applyBorder="1" applyAlignment="1" applyProtection="1">
      <alignment vertical="center" wrapText="1"/>
      <protection locked="0"/>
    </xf>
    <xf numFmtId="0" fontId="13" fillId="0" borderId="77" xfId="0" applyFont="1" applyBorder="1" applyAlignment="1" applyProtection="1">
      <alignment horizontal="center" vertical="center" wrapText="1"/>
      <protection locked="0"/>
    </xf>
    <xf numFmtId="0" fontId="13" fillId="0" borderId="70" xfId="0" applyFont="1" applyBorder="1" applyAlignment="1" applyProtection="1">
      <alignment horizontal="center" vertical="center" wrapText="1"/>
      <protection locked="0"/>
    </xf>
    <xf numFmtId="0" fontId="13" fillId="0" borderId="111" xfId="0" applyFont="1" applyBorder="1" applyAlignment="1" applyProtection="1">
      <alignment horizontal="center" vertical="center" wrapText="1"/>
      <protection locked="0"/>
    </xf>
    <xf numFmtId="0" fontId="13" fillId="0" borderId="167" xfId="0" applyFont="1" applyBorder="1" applyAlignment="1" applyProtection="1">
      <alignment horizontal="center" vertical="center"/>
      <protection locked="0"/>
    </xf>
    <xf numFmtId="0" fontId="13" fillId="0" borderId="168" xfId="0" applyFont="1" applyBorder="1" applyAlignment="1" applyProtection="1">
      <alignment horizontal="center" vertical="center"/>
      <protection locked="0"/>
    </xf>
    <xf numFmtId="0" fontId="13" fillId="0" borderId="6" xfId="0" applyFont="1" applyBorder="1" applyAlignment="1" applyProtection="1">
      <alignment vertical="center"/>
      <protection locked="0"/>
    </xf>
    <xf numFmtId="0" fontId="13" fillId="0" borderId="7" xfId="0" applyFont="1" applyBorder="1" applyAlignment="1" applyProtection="1">
      <alignment vertical="center"/>
      <protection locked="0"/>
    </xf>
    <xf numFmtId="0" fontId="13" fillId="0" borderId="8" xfId="0" applyFont="1" applyBorder="1" applyAlignment="1" applyProtection="1">
      <alignment vertical="center"/>
      <protection locked="0"/>
    </xf>
    <xf numFmtId="0" fontId="16" fillId="0" borderId="0" xfId="0" applyFont="1" applyAlignment="1" applyProtection="1">
      <alignment horizontal="left" vertical="center"/>
      <protection locked="0"/>
    </xf>
    <xf numFmtId="0" fontId="9" fillId="3" borderId="81" xfId="0" applyFont="1" applyFill="1" applyBorder="1" applyAlignment="1" applyProtection="1">
      <alignment horizontal="center" vertical="center"/>
      <protection locked="0"/>
    </xf>
    <xf numFmtId="0" fontId="13" fillId="0" borderId="45" xfId="0" applyFont="1" applyBorder="1" applyAlignment="1" applyProtection="1">
      <alignment horizontal="left" vertical="center" wrapText="1"/>
      <protection locked="0"/>
    </xf>
    <xf numFmtId="0" fontId="9" fillId="3" borderId="81" xfId="0" applyFont="1" applyFill="1" applyBorder="1" applyAlignment="1" applyProtection="1">
      <alignment horizontal="left" vertical="center" wrapText="1"/>
      <protection locked="0"/>
    </xf>
    <xf numFmtId="0" fontId="9" fillId="3" borderId="83" xfId="0" applyFont="1" applyFill="1" applyBorder="1" applyAlignment="1" applyProtection="1">
      <alignment horizontal="left" vertical="center" wrapText="1"/>
      <protection locked="0"/>
    </xf>
    <xf numFmtId="0" fontId="9" fillId="3" borderId="91" xfId="0" applyFont="1" applyFill="1" applyBorder="1" applyAlignment="1" applyProtection="1">
      <alignment horizontal="left" vertical="center" wrapText="1"/>
      <protection locked="0"/>
    </xf>
    <xf numFmtId="0" fontId="13" fillId="0" borderId="161" xfId="0" applyFont="1" applyBorder="1" applyAlignment="1" applyProtection="1">
      <alignment vertical="center" wrapText="1"/>
      <protection locked="0"/>
    </xf>
    <xf numFmtId="0" fontId="13" fillId="0" borderId="84" xfId="0" applyFont="1" applyBorder="1" applyAlignment="1" applyProtection="1">
      <alignment vertical="center" wrapText="1"/>
      <protection locked="0"/>
    </xf>
    <xf numFmtId="0" fontId="13" fillId="0" borderId="11"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3" fillId="0" borderId="11" xfId="0" applyFont="1" applyBorder="1" applyAlignment="1" applyProtection="1">
      <alignment vertical="center"/>
      <protection locked="0"/>
    </xf>
    <xf numFmtId="0" fontId="13" fillId="0" borderId="169" xfId="0" applyFont="1" applyBorder="1" applyAlignment="1" applyProtection="1">
      <alignment horizontal="center" vertical="center"/>
      <protection locked="0"/>
    </xf>
    <xf numFmtId="0" fontId="13" fillId="0" borderId="78" xfId="0" applyFont="1" applyBorder="1" applyAlignment="1" applyProtection="1">
      <alignment vertical="center" wrapText="1"/>
      <protection locked="0"/>
    </xf>
    <xf numFmtId="0" fontId="13" fillId="0" borderId="152" xfId="0" applyFont="1" applyBorder="1" applyAlignment="1" applyProtection="1">
      <alignment vertical="center" wrapText="1"/>
      <protection locked="0"/>
    </xf>
    <xf numFmtId="0" fontId="13" fillId="0" borderId="15"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3" fillId="0" borderId="15" xfId="0" applyFont="1" applyBorder="1" applyAlignment="1" applyProtection="1">
      <alignment vertical="center"/>
      <protection locked="0"/>
    </xf>
    <xf numFmtId="0" fontId="13" fillId="0" borderId="71" xfId="0" applyFont="1" applyBorder="1" applyAlignment="1" applyProtection="1">
      <alignment vertical="center" wrapText="1"/>
      <protection locked="0"/>
    </xf>
    <xf numFmtId="0" fontId="13" fillId="0" borderId="60" xfId="0" applyFont="1" applyBorder="1" applyAlignment="1" applyProtection="1">
      <alignment horizontal="center" vertical="center" wrapText="1"/>
      <protection locked="0"/>
    </xf>
    <xf numFmtId="0" fontId="13" fillId="0" borderId="21" xfId="0" applyFont="1" applyBorder="1" applyAlignment="1" applyProtection="1">
      <alignment vertical="center"/>
      <protection locked="0"/>
    </xf>
    <xf numFmtId="0" fontId="13" fillId="0" borderId="22" xfId="0" applyFont="1" applyBorder="1" applyAlignment="1" applyProtection="1">
      <alignment vertical="center"/>
      <protection locked="0"/>
    </xf>
    <xf numFmtId="0" fontId="14" fillId="0" borderId="184" xfId="0" applyFont="1" applyBorder="1" applyAlignment="1" applyProtection="1">
      <alignment horizontal="right" vertical="center"/>
      <protection locked="0"/>
    </xf>
    <xf numFmtId="180" fontId="13" fillId="0" borderId="184" xfId="0" applyNumberFormat="1" applyFont="1" applyBorder="1" applyAlignment="1" applyProtection="1">
      <alignment horizontal="left" vertical="center"/>
      <protection locked="0"/>
    </xf>
    <xf numFmtId="181" fontId="14" fillId="7" borderId="184" xfId="0" applyNumberFormat="1" applyFont="1" applyFill="1" applyBorder="1" applyAlignment="1">
      <alignment horizontal="center" vertical="center"/>
    </xf>
    <xf numFmtId="181" fontId="13" fillId="7" borderId="184" xfId="0" applyNumberFormat="1" applyFont="1" applyFill="1" applyBorder="1" applyAlignment="1">
      <alignment horizontal="center" vertical="center"/>
    </xf>
    <xf numFmtId="0" fontId="14" fillId="0" borderId="39" xfId="0" applyFont="1" applyBorder="1" applyAlignment="1" applyProtection="1">
      <alignment horizontal="right" vertical="center"/>
      <protection locked="0"/>
    </xf>
    <xf numFmtId="0" fontId="13" fillId="0" borderId="39" xfId="0" applyFont="1" applyBorder="1" applyAlignment="1" applyProtection="1">
      <alignment vertical="center" wrapText="1"/>
      <protection locked="0"/>
    </xf>
    <xf numFmtId="0" fontId="13" fillId="0" borderId="179" xfId="0" applyFont="1" applyBorder="1" applyAlignment="1" applyProtection="1">
      <alignment vertical="center" wrapText="1"/>
      <protection locked="0"/>
    </xf>
    <xf numFmtId="0" fontId="13" fillId="0" borderId="30" xfId="0" applyFont="1" applyBorder="1" applyAlignment="1" applyProtection="1">
      <alignment vertical="center" shrinkToFit="1"/>
      <protection locked="0"/>
    </xf>
    <xf numFmtId="0" fontId="13" fillId="0" borderId="31" xfId="0" applyFont="1" applyBorder="1" applyAlignment="1" applyProtection="1">
      <alignment vertical="center" shrinkToFit="1"/>
      <protection locked="0"/>
    </xf>
    <xf numFmtId="0" fontId="13" fillId="0" borderId="32" xfId="0" applyFont="1" applyBorder="1" applyAlignment="1" applyProtection="1">
      <alignment vertical="center" shrinkToFit="1"/>
      <protection locked="0"/>
    </xf>
    <xf numFmtId="177" fontId="13" fillId="0" borderId="4" xfId="0" applyNumberFormat="1" applyFont="1" applyBorder="1" applyAlignment="1" applyProtection="1">
      <alignment vertical="center" wrapText="1"/>
      <protection locked="0"/>
    </xf>
    <xf numFmtId="177" fontId="13" fillId="0" borderId="5" xfId="0" applyNumberFormat="1" applyFont="1" applyBorder="1" applyAlignment="1" applyProtection="1">
      <alignment vertical="center" wrapText="1"/>
      <protection locked="0"/>
    </xf>
    <xf numFmtId="0" fontId="13" fillId="0" borderId="143" xfId="0" applyFont="1" applyBorder="1" applyAlignment="1" applyProtection="1">
      <alignment horizontal="center" vertical="center" wrapText="1"/>
      <protection locked="0"/>
    </xf>
    <xf numFmtId="0" fontId="13" fillId="0" borderId="73" xfId="0" applyFont="1" applyBorder="1" applyAlignment="1" applyProtection="1">
      <alignment horizontal="center" vertical="center" wrapText="1"/>
      <protection locked="0"/>
    </xf>
    <xf numFmtId="0" fontId="13" fillId="0" borderId="144" xfId="0" applyFont="1" applyBorder="1" applyAlignment="1" applyProtection="1">
      <alignment horizontal="center" vertical="center" wrapText="1"/>
      <protection locked="0"/>
    </xf>
    <xf numFmtId="0" fontId="13" fillId="0" borderId="173" xfId="0" applyFont="1" applyBorder="1" applyAlignment="1" applyProtection="1">
      <alignment horizontal="center" vertical="center"/>
      <protection locked="0"/>
    </xf>
    <xf numFmtId="0" fontId="13" fillId="0" borderId="174" xfId="0" applyFont="1" applyBorder="1" applyAlignment="1" applyProtection="1">
      <alignment horizontal="center" vertical="center"/>
      <protection locked="0"/>
    </xf>
    <xf numFmtId="0" fontId="13" fillId="0" borderId="25" xfId="0" applyFont="1" applyBorder="1" applyAlignment="1" applyProtection="1">
      <alignment vertical="center" shrinkToFit="1"/>
      <protection locked="0"/>
    </xf>
    <xf numFmtId="0" fontId="13" fillId="0" borderId="26" xfId="0" applyFont="1" applyBorder="1" applyAlignment="1" applyProtection="1">
      <alignment vertical="center" shrinkToFit="1"/>
      <protection locked="0"/>
    </xf>
    <xf numFmtId="0" fontId="13" fillId="0" borderId="28" xfId="0" applyFont="1" applyBorder="1" applyAlignment="1" applyProtection="1">
      <alignment vertical="center" shrinkToFit="1"/>
      <protection locked="0"/>
    </xf>
    <xf numFmtId="0" fontId="13" fillId="0" borderId="29" xfId="0" applyFont="1" applyBorder="1" applyAlignment="1" applyProtection="1">
      <alignment vertical="center" shrinkToFit="1"/>
      <protection locked="0"/>
    </xf>
    <xf numFmtId="0" fontId="13" fillId="7" borderId="28" xfId="0" applyFont="1" applyFill="1" applyBorder="1" applyAlignment="1">
      <alignment vertical="center" shrinkToFit="1"/>
    </xf>
    <xf numFmtId="0" fontId="13" fillId="7" borderId="29" xfId="0" applyFont="1" applyFill="1" applyBorder="1" applyAlignment="1">
      <alignment vertical="center" shrinkToFit="1"/>
    </xf>
    <xf numFmtId="0" fontId="13" fillId="0" borderId="34" xfId="0" applyFont="1" applyBorder="1" applyAlignment="1" applyProtection="1">
      <alignment vertical="center" wrapText="1"/>
      <protection locked="0"/>
    </xf>
    <xf numFmtId="0" fontId="13" fillId="0" borderId="35" xfId="0" applyFont="1" applyBorder="1" applyAlignment="1" applyProtection="1">
      <alignment vertical="center" wrapText="1"/>
      <protection locked="0"/>
    </xf>
    <xf numFmtId="177" fontId="13" fillId="0" borderId="67" xfId="0" applyNumberFormat="1" applyFont="1" applyBorder="1" applyAlignment="1" applyProtection="1">
      <alignment horizontal="center" vertical="center" wrapText="1"/>
      <protection locked="0"/>
    </xf>
    <xf numFmtId="177" fontId="13" fillId="0" borderId="63" xfId="0" applyNumberFormat="1" applyFont="1" applyBorder="1" applyAlignment="1" applyProtection="1">
      <alignment horizontal="center" vertical="center" wrapText="1"/>
      <protection locked="0"/>
    </xf>
    <xf numFmtId="183" fontId="14" fillId="7" borderId="37" xfId="0" applyNumberFormat="1" applyFont="1" applyFill="1" applyBorder="1" applyAlignment="1">
      <alignment horizontal="center" vertical="center"/>
    </xf>
    <xf numFmtId="0" fontId="13" fillId="0" borderId="174" xfId="0" applyFont="1" applyBorder="1" applyAlignment="1" applyProtection="1">
      <alignment horizontal="center" vertical="center" wrapText="1"/>
      <protection locked="0"/>
    </xf>
    <xf numFmtId="0" fontId="13" fillId="0" borderId="18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3" fillId="0" borderId="178"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protection locked="0"/>
    </xf>
    <xf numFmtId="0" fontId="13" fillId="0" borderId="187" xfId="0" applyFont="1" applyBorder="1" applyAlignment="1" applyProtection="1">
      <alignment horizontal="center" vertical="center"/>
      <protection locked="0"/>
    </xf>
    <xf numFmtId="178" fontId="13" fillId="0" borderId="37" xfId="0" applyNumberFormat="1" applyFont="1" applyBorder="1" applyAlignment="1" applyProtection="1">
      <alignment horizontal="left" vertical="center"/>
      <protection locked="0"/>
    </xf>
    <xf numFmtId="178" fontId="13" fillId="0" borderId="6" xfId="0" applyNumberFormat="1" applyFont="1" applyBorder="1" applyAlignment="1" applyProtection="1">
      <alignment horizontal="left" vertical="center"/>
      <protection locked="0"/>
    </xf>
    <xf numFmtId="178" fontId="13" fillId="0" borderId="39" xfId="0" applyNumberFormat="1" applyFont="1" applyBorder="1" applyAlignment="1" applyProtection="1">
      <alignment horizontal="left" vertical="center"/>
      <protection locked="0"/>
    </xf>
    <xf numFmtId="178" fontId="13" fillId="0" borderId="14" xfId="0" applyNumberFormat="1" applyFont="1" applyBorder="1" applyAlignment="1" applyProtection="1">
      <alignment horizontal="left" vertical="center"/>
      <protection locked="0"/>
    </xf>
    <xf numFmtId="0" fontId="13" fillId="0" borderId="67" xfId="0" applyFont="1" applyBorder="1" applyAlignment="1" applyProtection="1">
      <alignment horizontal="center" vertical="center" wrapText="1"/>
      <protection locked="0"/>
    </xf>
    <xf numFmtId="0" fontId="13" fillId="0" borderId="63" xfId="0" applyFont="1" applyBorder="1" applyAlignment="1" applyProtection="1">
      <alignment horizontal="center" vertical="center" wrapText="1"/>
      <protection locked="0"/>
    </xf>
    <xf numFmtId="201" fontId="14" fillId="7" borderId="37" xfId="0" applyNumberFormat="1" applyFont="1" applyFill="1" applyBorder="1" applyAlignment="1">
      <alignment horizontal="center" vertical="center"/>
    </xf>
    <xf numFmtId="201" fontId="14" fillId="7" borderId="178" xfId="0" applyNumberFormat="1" applyFont="1" applyFill="1" applyBorder="1" applyAlignment="1">
      <alignment horizontal="center" vertical="center"/>
    </xf>
    <xf numFmtId="183" fontId="14" fillId="7" borderId="39" xfId="0" applyNumberFormat="1" applyFont="1" applyFill="1" applyBorder="1" applyAlignment="1">
      <alignment horizontal="center" vertical="center"/>
    </xf>
    <xf numFmtId="201" fontId="14" fillId="7" borderId="39" xfId="0" applyNumberFormat="1" applyFont="1" applyFill="1" applyBorder="1" applyAlignment="1">
      <alignment horizontal="center" vertical="center"/>
    </xf>
    <xf numFmtId="201" fontId="14" fillId="7" borderId="179" xfId="0" applyNumberFormat="1" applyFont="1" applyFill="1" applyBorder="1" applyAlignment="1">
      <alignment horizontal="center" vertical="center"/>
    </xf>
    <xf numFmtId="0" fontId="13" fillId="0" borderId="39" xfId="0" applyFont="1" applyBorder="1" applyAlignment="1" applyProtection="1">
      <alignment horizontal="center" vertical="center"/>
      <protection locked="0"/>
    </xf>
    <xf numFmtId="0" fontId="13" fillId="0" borderId="179" xfId="0" applyFont="1" applyBorder="1" applyAlignment="1" applyProtection="1">
      <alignment horizontal="center" vertical="center"/>
      <protection locked="0"/>
    </xf>
    <xf numFmtId="0" fontId="13"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64"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37" xfId="0" applyFont="1" applyBorder="1" applyAlignment="1" applyProtection="1">
      <alignment horizontal="center" vertical="center"/>
      <protection locked="0"/>
    </xf>
    <xf numFmtId="0" fontId="13" fillId="0" borderId="166"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85" xfId="0" applyFont="1" applyBorder="1" applyAlignment="1" applyProtection="1">
      <alignment horizontal="left" vertical="center" wrapText="1"/>
      <protection locked="0"/>
    </xf>
    <xf numFmtId="0" fontId="13" fillId="0" borderId="164" xfId="0" applyFont="1" applyBorder="1" applyAlignment="1" applyProtection="1">
      <alignment horizontal="left" vertical="center" wrapText="1"/>
      <protection locked="0"/>
    </xf>
    <xf numFmtId="0" fontId="13" fillId="0" borderId="87" xfId="0" applyFont="1" applyBorder="1" applyAlignment="1" applyProtection="1">
      <alignment horizontal="left" vertical="center" wrapText="1"/>
      <protection locked="0"/>
    </xf>
    <xf numFmtId="0" fontId="13" fillId="0" borderId="137" xfId="0" applyFont="1" applyBorder="1" applyAlignment="1" applyProtection="1">
      <alignment horizontal="left" vertical="center" wrapText="1"/>
      <protection locked="0"/>
    </xf>
    <xf numFmtId="0" fontId="13" fillId="0" borderId="115" xfId="0" applyFont="1" applyBorder="1" applyAlignment="1" applyProtection="1">
      <alignment horizontal="left" vertical="center" wrapText="1"/>
      <protection locked="0"/>
    </xf>
    <xf numFmtId="0" fontId="9" fillId="4" borderId="81" xfId="0" applyFont="1" applyFill="1" applyBorder="1" applyAlignment="1" applyProtection="1">
      <alignment horizontal="center" vertical="center"/>
      <protection locked="0"/>
    </xf>
    <xf numFmtId="0" fontId="9" fillId="4" borderId="91" xfId="0" applyFont="1" applyFill="1" applyBorder="1" applyAlignment="1" applyProtection="1">
      <alignment horizontal="center" vertical="center"/>
      <protection locked="0"/>
    </xf>
    <xf numFmtId="0" fontId="9" fillId="4" borderId="83" xfId="0" applyFont="1" applyFill="1" applyBorder="1" applyAlignment="1" applyProtection="1">
      <alignment horizontal="center" vertical="center"/>
      <protection locked="0"/>
    </xf>
    <xf numFmtId="6" fontId="9" fillId="4" borderId="47" xfId="6" applyNumberFormat="1" applyFont="1" applyFill="1" applyBorder="1" applyAlignment="1" applyProtection="1">
      <alignment horizontal="center" vertical="center"/>
      <protection locked="0"/>
    </xf>
    <xf numFmtId="6" fontId="9" fillId="4" borderId="48" xfId="6" applyNumberFormat="1" applyFont="1" applyFill="1" applyBorder="1" applyAlignment="1" applyProtection="1">
      <alignment horizontal="center" vertical="center"/>
      <protection locked="0"/>
    </xf>
    <xf numFmtId="0" fontId="13" fillId="0" borderId="59" xfId="0" applyFont="1" applyBorder="1" applyAlignment="1" applyProtection="1">
      <alignment horizontal="left" vertical="center"/>
      <protection locked="0"/>
    </xf>
    <xf numFmtId="6" fontId="9" fillId="4" borderId="47" xfId="6" applyNumberFormat="1" applyFont="1" applyFill="1" applyBorder="1" applyAlignment="1" applyProtection="1">
      <alignment horizontal="center" vertical="center" wrapText="1"/>
      <protection locked="0"/>
    </xf>
    <xf numFmtId="0" fontId="13" fillId="0" borderId="72" xfId="0" applyFont="1" applyBorder="1" applyAlignment="1" applyProtection="1">
      <alignment horizontal="center" vertical="center" shrinkToFit="1"/>
      <protection locked="0"/>
    </xf>
    <xf numFmtId="0" fontId="13" fillId="0" borderId="138" xfId="0" applyFont="1" applyBorder="1" applyAlignment="1" applyProtection="1">
      <alignment horizontal="center" vertical="center" shrinkToFit="1"/>
      <protection locked="0"/>
    </xf>
    <xf numFmtId="0" fontId="13" fillId="0" borderId="134" xfId="0" applyFont="1" applyBorder="1" applyAlignment="1" applyProtection="1">
      <alignment horizontal="center" vertical="center" shrinkToFit="1"/>
      <protection locked="0"/>
    </xf>
    <xf numFmtId="0" fontId="13" fillId="0" borderId="141" xfId="0" applyFont="1" applyBorder="1" applyAlignment="1" applyProtection="1">
      <alignment horizontal="center" vertical="center" shrinkToFit="1"/>
      <protection locked="0"/>
    </xf>
    <xf numFmtId="0" fontId="9" fillId="4" borderId="81" xfId="0" applyFont="1" applyFill="1" applyBorder="1" applyAlignment="1" applyProtection="1">
      <alignment horizontal="left" vertical="center" wrapText="1"/>
      <protection locked="0"/>
    </xf>
    <xf numFmtId="0" fontId="9" fillId="4" borderId="83" xfId="0" applyFont="1" applyFill="1" applyBorder="1" applyAlignment="1" applyProtection="1">
      <alignment horizontal="left" vertical="center" wrapText="1"/>
      <protection locked="0"/>
    </xf>
    <xf numFmtId="0" fontId="9" fillId="4" borderId="91" xfId="0" applyFont="1" applyFill="1" applyBorder="1" applyAlignment="1" applyProtection="1">
      <alignment horizontal="left" vertical="center" wrapText="1"/>
      <protection locked="0"/>
    </xf>
    <xf numFmtId="0" fontId="14" fillId="6" borderId="67" xfId="6" applyFont="1" applyFill="1" applyBorder="1" applyAlignment="1">
      <alignment horizontal="center" vertical="center"/>
    </xf>
    <xf numFmtId="0" fontId="14" fillId="6" borderId="60" xfId="6" applyFont="1" applyFill="1" applyBorder="1" applyAlignment="1">
      <alignment horizontal="center" vertical="center"/>
    </xf>
    <xf numFmtId="0" fontId="14" fillId="6" borderId="63" xfId="6" applyFont="1" applyFill="1" applyBorder="1" applyAlignment="1">
      <alignment horizontal="center" vertical="center"/>
    </xf>
    <xf numFmtId="0" fontId="16" fillId="0" borderId="0" xfId="0" applyFont="1" applyAlignment="1" applyProtection="1">
      <alignment horizontal="left" vertical="center" wrapText="1"/>
      <protection locked="0"/>
    </xf>
    <xf numFmtId="0" fontId="9" fillId="0" borderId="41" xfId="6" applyFont="1" applyBorder="1" applyAlignment="1" applyProtection="1">
      <alignment horizontal="left" vertical="center"/>
      <protection locked="0"/>
    </xf>
    <xf numFmtId="0" fontId="9" fillId="4" borderId="42" xfId="6" applyFont="1" applyFill="1" applyBorder="1" applyAlignment="1">
      <alignment horizontal="center" vertical="center" wrapText="1"/>
    </xf>
    <xf numFmtId="0" fontId="9" fillId="4" borderId="43" xfId="6" applyFont="1" applyFill="1" applyBorder="1" applyAlignment="1">
      <alignment horizontal="center" vertical="center"/>
    </xf>
    <xf numFmtId="0" fontId="9" fillId="4" borderId="49" xfId="6" applyFont="1" applyFill="1" applyBorder="1" applyAlignment="1">
      <alignment horizontal="center" vertical="center"/>
    </xf>
    <xf numFmtId="0" fontId="9" fillId="4" borderId="50" xfId="6" applyFont="1" applyFill="1" applyBorder="1" applyAlignment="1">
      <alignment horizontal="center" vertical="center"/>
    </xf>
    <xf numFmtId="6" fontId="9" fillId="4" borderId="44" xfId="6" applyNumberFormat="1" applyFont="1" applyFill="1" applyBorder="1" applyAlignment="1" applyProtection="1">
      <alignment horizontal="center" vertical="center"/>
      <protection locked="0"/>
    </xf>
    <xf numFmtId="6" fontId="9" fillId="4" borderId="45" xfId="6" applyNumberFormat="1" applyFont="1" applyFill="1" applyBorder="1" applyAlignment="1" applyProtection="1">
      <alignment horizontal="center" vertical="center"/>
      <protection locked="0"/>
    </xf>
    <xf numFmtId="6" fontId="9" fillId="4" borderId="46" xfId="6" applyNumberFormat="1" applyFont="1" applyFill="1" applyBorder="1" applyAlignment="1" applyProtection="1">
      <alignment horizontal="center" vertical="center"/>
      <protection locked="0"/>
    </xf>
    <xf numFmtId="0" fontId="14" fillId="6" borderId="55" xfId="6" applyFont="1" applyFill="1" applyBorder="1" applyAlignment="1">
      <alignment horizontal="center" vertical="center"/>
    </xf>
    <xf numFmtId="0" fontId="14" fillId="6" borderId="67" xfId="6" applyFont="1" applyFill="1" applyBorder="1" applyAlignment="1">
      <alignment horizontal="center" vertical="center" wrapText="1"/>
    </xf>
    <xf numFmtId="0" fontId="14" fillId="6" borderId="60" xfId="6" applyFont="1" applyFill="1" applyBorder="1" applyAlignment="1">
      <alignment horizontal="center" vertical="center" wrapText="1"/>
    </xf>
    <xf numFmtId="0" fontId="14" fillId="6" borderId="67" xfId="6" applyFont="1" applyFill="1" applyBorder="1" applyAlignment="1">
      <alignment horizontal="center" vertical="center" wrapText="1" shrinkToFit="1"/>
    </xf>
    <xf numFmtId="0" fontId="14" fillId="6" borderId="60" xfId="6" applyFont="1" applyFill="1" applyBorder="1" applyAlignment="1">
      <alignment horizontal="center" vertical="center" wrapText="1" shrinkToFit="1"/>
    </xf>
    <xf numFmtId="0" fontId="14" fillId="6" borderId="63" xfId="6" applyFont="1" applyFill="1" applyBorder="1" applyAlignment="1">
      <alignment horizontal="center" vertical="center" wrapText="1" shrinkToFit="1"/>
    </xf>
    <xf numFmtId="0" fontId="9" fillId="4" borderId="42" xfId="6" applyFont="1" applyFill="1" applyBorder="1" applyAlignment="1" applyProtection="1">
      <alignment horizontal="center" vertical="center" wrapText="1"/>
      <protection locked="0"/>
    </xf>
    <xf numFmtId="0" fontId="9" fillId="4" borderId="43" xfId="6" applyFont="1" applyFill="1" applyBorder="1" applyAlignment="1" applyProtection="1">
      <alignment horizontal="center" vertical="center" wrapText="1"/>
      <protection locked="0"/>
    </xf>
    <xf numFmtId="0" fontId="9" fillId="4" borderId="70" xfId="6" applyFont="1" applyFill="1" applyBorder="1" applyAlignment="1" applyProtection="1">
      <alignment horizontal="center" vertical="center" wrapText="1"/>
      <protection locked="0"/>
    </xf>
    <xf numFmtId="0" fontId="9" fillId="4" borderId="84" xfId="6" applyFont="1" applyFill="1" applyBorder="1" applyAlignment="1" applyProtection="1">
      <alignment horizontal="center" vertical="center" wrapText="1"/>
      <protection locked="0"/>
    </xf>
    <xf numFmtId="0" fontId="14" fillId="6" borderId="116" xfId="6" applyFont="1" applyFill="1" applyBorder="1" applyAlignment="1">
      <alignment horizontal="center" vertical="center"/>
    </xf>
    <xf numFmtId="0" fontId="14" fillId="6" borderId="42" xfId="6" applyFont="1" applyFill="1" applyBorder="1" applyAlignment="1" applyProtection="1">
      <alignment horizontal="center" vertical="center"/>
      <protection locked="0"/>
    </xf>
    <xf numFmtId="0" fontId="14" fillId="6" borderId="70" xfId="6" applyFont="1" applyFill="1" applyBorder="1" applyAlignment="1" applyProtection="1">
      <alignment horizontal="center" vertical="center"/>
      <protection locked="0"/>
    </xf>
    <xf numFmtId="0" fontId="14" fillId="6" borderId="111" xfId="6" applyFont="1" applyFill="1" applyBorder="1" applyAlignment="1" applyProtection="1">
      <alignment horizontal="center" vertical="center"/>
      <protection locked="0"/>
    </xf>
    <xf numFmtId="0" fontId="14" fillId="6" borderId="77" xfId="6" applyFont="1" applyFill="1" applyBorder="1" applyAlignment="1" applyProtection="1">
      <alignment horizontal="center" vertical="center" wrapText="1"/>
      <protection locked="0"/>
    </xf>
    <xf numFmtId="0" fontId="14" fillId="6" borderId="70" xfId="6" applyFont="1" applyFill="1" applyBorder="1" applyAlignment="1" applyProtection="1">
      <alignment horizontal="center" vertical="center" wrapText="1"/>
      <protection locked="0"/>
    </xf>
    <xf numFmtId="0" fontId="14" fillId="6" borderId="77" xfId="6" applyFont="1" applyFill="1" applyBorder="1" applyAlignment="1">
      <alignment horizontal="center" vertical="center"/>
    </xf>
    <xf numFmtId="0" fontId="14" fillId="6" borderId="70" xfId="6" applyFont="1" applyFill="1" applyBorder="1" applyAlignment="1">
      <alignment horizontal="center" vertical="center"/>
    </xf>
    <xf numFmtId="0" fontId="14" fillId="6" borderId="49" xfId="6" applyFont="1" applyFill="1" applyBorder="1" applyAlignment="1">
      <alignment horizontal="center" vertical="center"/>
    </xf>
    <xf numFmtId="0" fontId="13" fillId="0" borderId="72" xfId="0" applyFont="1" applyBorder="1" applyAlignment="1" applyProtection="1">
      <alignment horizontal="center" vertical="center" wrapText="1" shrinkToFit="1"/>
      <protection locked="0"/>
    </xf>
    <xf numFmtId="0" fontId="9" fillId="4" borderId="79" xfId="0" applyFont="1" applyFill="1" applyBorder="1" applyAlignment="1" applyProtection="1">
      <alignment horizontal="center" vertical="center"/>
      <protection locked="0"/>
    </xf>
    <xf numFmtId="0" fontId="9" fillId="4" borderId="129" xfId="0" applyFont="1" applyFill="1" applyBorder="1" applyAlignment="1" applyProtection="1">
      <alignment horizontal="center" vertical="center"/>
      <protection locked="0"/>
    </xf>
    <xf numFmtId="0" fontId="9" fillId="4" borderId="82" xfId="0" applyFont="1" applyFill="1" applyBorder="1" applyAlignment="1" applyProtection="1">
      <alignment horizontal="center" vertical="center"/>
      <protection locked="0"/>
    </xf>
    <xf numFmtId="0" fontId="13" fillId="0" borderId="134" xfId="0" applyFont="1" applyBorder="1" applyAlignment="1" applyProtection="1">
      <alignment horizontal="center" vertical="center" wrapText="1" shrinkToFit="1"/>
      <protection locked="0"/>
    </xf>
    <xf numFmtId="0" fontId="13" fillId="0" borderId="137" xfId="0" applyFont="1" applyBorder="1" applyAlignment="1" applyProtection="1">
      <alignment horizontal="center" vertical="center" wrapText="1" shrinkToFit="1"/>
      <protection locked="0"/>
    </xf>
    <xf numFmtId="0" fontId="13" fillId="0" borderId="50" xfId="0" applyFont="1" applyBorder="1" applyAlignment="1" applyProtection="1">
      <alignment horizontal="center" vertical="center" wrapText="1" shrinkToFit="1"/>
      <protection locked="0"/>
    </xf>
    <xf numFmtId="49" fontId="29" fillId="0" borderId="0" xfId="4" applyNumberFormat="1" applyFont="1" applyAlignment="1" applyProtection="1">
      <alignment horizontal="left" vertical="top"/>
      <protection locked="0"/>
    </xf>
    <xf numFmtId="0" fontId="28" fillId="0" borderId="90" xfId="4" applyFont="1" applyBorder="1" applyAlignment="1" applyProtection="1">
      <alignment horizontal="right" vertical="center"/>
      <protection locked="0"/>
    </xf>
    <xf numFmtId="0" fontId="13" fillId="0" borderId="0" xfId="4" applyFont="1" applyAlignment="1" applyProtection="1">
      <alignment horizontal="left" vertical="top"/>
      <protection locked="0"/>
    </xf>
    <xf numFmtId="0" fontId="9" fillId="5" borderId="81" xfId="0" applyFont="1" applyFill="1" applyBorder="1" applyAlignment="1" applyProtection="1">
      <alignment horizontal="left" vertical="center" wrapText="1"/>
      <protection locked="0"/>
    </xf>
    <xf numFmtId="0" fontId="9" fillId="5" borderId="83" xfId="0" applyFont="1" applyFill="1" applyBorder="1" applyAlignment="1" applyProtection="1">
      <alignment horizontal="left" vertical="center" wrapText="1"/>
      <protection locked="0"/>
    </xf>
    <xf numFmtId="0" fontId="9" fillId="5" borderId="91" xfId="0" applyFont="1" applyFill="1" applyBorder="1" applyAlignment="1" applyProtection="1">
      <alignment horizontal="left" vertical="center" wrapText="1"/>
      <protection locked="0"/>
    </xf>
    <xf numFmtId="0" fontId="9" fillId="12" borderId="44" xfId="6" applyFont="1" applyFill="1" applyBorder="1" applyAlignment="1" applyProtection="1">
      <alignment horizontal="center" vertical="center"/>
      <protection locked="0"/>
    </xf>
    <xf numFmtId="0" fontId="9" fillId="12" borderId="46" xfId="6" applyFont="1" applyFill="1" applyBorder="1" applyAlignment="1" applyProtection="1">
      <alignment horizontal="center" vertical="center"/>
      <protection locked="0"/>
    </xf>
    <xf numFmtId="196" fontId="9" fillId="12" borderId="42" xfId="6" applyNumberFormat="1" applyFont="1" applyFill="1" applyBorder="1" applyAlignment="1">
      <alignment horizontal="left" vertical="center" wrapText="1"/>
    </xf>
    <xf numFmtId="196" fontId="9" fillId="12" borderId="90" xfId="6" applyNumberFormat="1" applyFont="1" applyFill="1" applyBorder="1" applyAlignment="1">
      <alignment horizontal="left" vertical="center" wrapText="1"/>
    </xf>
    <xf numFmtId="196" fontId="9" fillId="12" borderId="49" xfId="6" applyNumberFormat="1" applyFont="1" applyFill="1" applyBorder="1" applyAlignment="1">
      <alignment horizontal="left" vertical="center" wrapText="1"/>
    </xf>
    <xf numFmtId="196" fontId="9" fillId="12" borderId="41" xfId="6" applyNumberFormat="1" applyFont="1" applyFill="1" applyBorder="1" applyAlignment="1">
      <alignment horizontal="left" vertical="center" wrapText="1"/>
    </xf>
    <xf numFmtId="6" fontId="9" fillId="12" borderId="44" xfId="6" applyNumberFormat="1" applyFont="1" applyFill="1" applyBorder="1" applyAlignment="1" applyProtection="1">
      <alignment horizontal="center" vertical="center"/>
      <protection locked="0"/>
    </xf>
    <xf numFmtId="6" fontId="9" fillId="12" borderId="45" xfId="6" applyNumberFormat="1" applyFont="1" applyFill="1" applyBorder="1" applyAlignment="1" applyProtection="1">
      <alignment horizontal="center" vertical="center"/>
      <protection locked="0"/>
    </xf>
    <xf numFmtId="6" fontId="9" fillId="12" borderId="46" xfId="6" applyNumberFormat="1" applyFont="1" applyFill="1" applyBorder="1" applyAlignment="1" applyProtection="1">
      <alignment horizontal="center" vertical="center"/>
      <protection locked="0"/>
    </xf>
    <xf numFmtId="0" fontId="14" fillId="0" borderId="63" xfId="6" applyFont="1" applyBorder="1" applyAlignment="1" applyProtection="1">
      <alignment horizontal="center" vertical="center" wrapText="1"/>
      <protection locked="0"/>
    </xf>
    <xf numFmtId="0" fontId="14" fillId="0" borderId="74" xfId="6" applyFont="1" applyBorder="1" applyAlignment="1" applyProtection="1">
      <alignment horizontal="center" vertical="center"/>
      <protection locked="0"/>
    </xf>
    <xf numFmtId="0" fontId="13" fillId="0" borderId="77"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9" fillId="12" borderId="81" xfId="0" applyFont="1" applyFill="1" applyBorder="1" applyAlignment="1">
      <alignment horizontal="right" vertical="center"/>
    </xf>
    <xf numFmtId="0" fontId="9" fillId="12" borderId="83" xfId="0" applyFont="1" applyFill="1" applyBorder="1" applyAlignment="1">
      <alignment horizontal="right" vertical="center"/>
    </xf>
    <xf numFmtId="0" fontId="9" fillId="0" borderId="111" xfId="6" applyFont="1" applyBorder="1" applyAlignment="1" applyProtection="1">
      <alignment horizontal="center" vertical="center" wrapText="1"/>
      <protection locked="0"/>
    </xf>
    <xf numFmtId="0" fontId="9" fillId="0" borderId="17" xfId="6" applyFont="1" applyBorder="1" applyAlignment="1" applyProtection="1">
      <alignment horizontal="center" vertical="center" wrapText="1"/>
      <protection locked="0"/>
    </xf>
    <xf numFmtId="0" fontId="9" fillId="0" borderId="77" xfId="6" applyFont="1" applyBorder="1" applyAlignment="1" applyProtection="1">
      <alignment horizontal="center" vertical="center" wrapText="1"/>
      <protection locked="0"/>
    </xf>
    <xf numFmtId="0" fontId="9" fillId="0" borderId="2" xfId="6" applyFont="1" applyBorder="1" applyAlignment="1" applyProtection="1">
      <alignment horizontal="center" vertical="center" wrapText="1"/>
      <protection locked="0"/>
    </xf>
    <xf numFmtId="0" fontId="14" fillId="0" borderId="47" xfId="6" applyFont="1" applyBorder="1" applyAlignment="1" applyProtection="1">
      <alignment horizontal="center" vertical="center"/>
      <protection locked="0"/>
    </xf>
    <xf numFmtId="0" fontId="14" fillId="0" borderId="150" xfId="6" applyFont="1" applyBorder="1" applyAlignment="1" applyProtection="1">
      <alignment horizontal="center" vertical="center"/>
      <protection locked="0"/>
    </xf>
    <xf numFmtId="0" fontId="14" fillId="0" borderId="55" xfId="6" applyFont="1" applyBorder="1" applyAlignment="1" applyProtection="1">
      <alignment horizontal="center" vertical="center" wrapText="1"/>
      <protection locked="0"/>
    </xf>
    <xf numFmtId="0" fontId="14" fillId="0" borderId="60" xfId="6" applyFont="1" applyBorder="1" applyAlignment="1" applyProtection="1">
      <alignment horizontal="center" vertical="center" wrapText="1"/>
      <protection locked="0"/>
    </xf>
    <xf numFmtId="0" fontId="14" fillId="0" borderId="70" xfId="6" applyFont="1" applyBorder="1" applyAlignment="1" applyProtection="1">
      <alignment horizontal="center" vertical="center" wrapText="1"/>
      <protection locked="0"/>
    </xf>
    <xf numFmtId="0" fontId="14" fillId="0" borderId="49" xfId="6" applyFont="1" applyBorder="1" applyAlignment="1" applyProtection="1">
      <alignment horizontal="center" vertical="center" wrapText="1"/>
      <protection locked="0"/>
    </xf>
    <xf numFmtId="0" fontId="9" fillId="12" borderId="79" xfId="6" applyFont="1" applyFill="1" applyBorder="1" applyAlignment="1" applyProtection="1">
      <alignment horizontal="right" vertical="center"/>
      <protection locked="0"/>
    </xf>
    <xf numFmtId="0" fontId="9" fillId="12" borderId="80" xfId="6" applyFont="1" applyFill="1" applyBorder="1" applyAlignment="1" applyProtection="1">
      <alignment horizontal="right" vertical="center"/>
      <protection locked="0"/>
    </xf>
    <xf numFmtId="6" fontId="9" fillId="12" borderId="51" xfId="6" applyNumberFormat="1" applyFont="1" applyFill="1" applyBorder="1" applyAlignment="1" applyProtection="1">
      <alignment horizontal="center" vertical="center"/>
      <protection locked="0"/>
    </xf>
    <xf numFmtId="6" fontId="9" fillId="12" borderId="54" xfId="6" applyNumberFormat="1" applyFont="1" applyFill="1" applyBorder="1" applyAlignment="1" applyProtection="1">
      <alignment horizontal="center" vertical="center"/>
      <protection locked="0"/>
    </xf>
    <xf numFmtId="6" fontId="9" fillId="12" borderId="177" xfId="6" applyNumberFormat="1" applyFont="1" applyFill="1" applyBorder="1" applyAlignment="1" applyProtection="1">
      <alignment horizontal="center" vertical="center"/>
      <protection locked="0"/>
    </xf>
    <xf numFmtId="0" fontId="9" fillId="0" borderId="41" xfId="0" applyFont="1" applyBorder="1" applyAlignment="1">
      <alignment horizontal="left" vertical="center"/>
    </xf>
    <xf numFmtId="0" fontId="9" fillId="12" borderId="81" xfId="0" applyFont="1" applyFill="1" applyBorder="1" applyAlignment="1" applyProtection="1">
      <alignment horizontal="left" vertical="center" wrapText="1"/>
      <protection locked="0"/>
    </xf>
    <xf numFmtId="0" fontId="9" fillId="12" borderId="83" xfId="0" applyFont="1" applyFill="1" applyBorder="1" applyAlignment="1" applyProtection="1">
      <alignment horizontal="left" vertical="center" wrapText="1"/>
      <protection locked="0"/>
    </xf>
    <xf numFmtId="0" fontId="9" fillId="12" borderId="91" xfId="0" applyFont="1"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3" fillId="0" borderId="81" xfId="0" applyFont="1" applyBorder="1" applyAlignment="1">
      <alignment horizontal="left" vertical="center"/>
    </xf>
    <xf numFmtId="0" fontId="13" fillId="0" borderId="83" xfId="0" applyFont="1" applyBorder="1" applyAlignment="1">
      <alignment horizontal="left" vertical="center"/>
    </xf>
    <xf numFmtId="0" fontId="9" fillId="12" borderId="49" xfId="0" applyFont="1" applyFill="1" applyBorder="1" applyAlignment="1">
      <alignment horizontal="right" vertical="center"/>
    </xf>
    <xf numFmtId="0" fontId="9" fillId="12" borderId="41" xfId="0" applyFont="1" applyFill="1" applyBorder="1" applyAlignment="1">
      <alignment horizontal="right" vertical="center"/>
    </xf>
    <xf numFmtId="0" fontId="14" fillId="0" borderId="67" xfId="6" applyFont="1" applyBorder="1" applyAlignment="1" applyProtection="1">
      <alignment horizontal="center" vertical="center"/>
      <protection locked="0"/>
    </xf>
    <xf numFmtId="0" fontId="13" fillId="12" borderId="79" xfId="6" applyFont="1" applyFill="1" applyBorder="1" applyAlignment="1" applyProtection="1">
      <alignment horizontal="right" vertical="center"/>
      <protection locked="0"/>
    </xf>
    <xf numFmtId="0" fontId="13" fillId="12" borderId="80" xfId="6" applyFont="1" applyFill="1" applyBorder="1" applyAlignment="1" applyProtection="1">
      <alignment horizontal="right" vertical="center"/>
      <protection locked="0"/>
    </xf>
    <xf numFmtId="0" fontId="14" fillId="0" borderId="116" xfId="6" applyFont="1" applyBorder="1" applyAlignment="1" applyProtection="1">
      <alignment horizontal="center" vertical="center" wrapText="1"/>
      <protection locked="0"/>
    </xf>
  </cellXfs>
  <cellStyles count="8">
    <cellStyle name="パーセント" xfId="3" builtinId="5"/>
    <cellStyle name="ハイパーリンク" xfId="5" builtinId="8"/>
    <cellStyle name="桁区切り" xfId="1" builtinId="6"/>
    <cellStyle name="桁区切り 2 2" xfId="7" xr:uid="{00000000-0005-0000-0000-000003000000}"/>
    <cellStyle name="通貨" xfId="2" builtinId="7"/>
    <cellStyle name="標準" xfId="0" builtinId="0"/>
    <cellStyle name="標準 2" xfId="6" xr:uid="{00000000-0005-0000-0000-000006000000}"/>
    <cellStyle name="標準 2 2" xfId="4" xr:uid="{00000000-0005-0000-0000-000007000000}"/>
  </cellStyles>
  <dxfs count="9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ont>
        <color auto="1"/>
      </font>
      <fill>
        <patternFill>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ont>
        <color auto="1"/>
      </font>
      <fill>
        <patternFill>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ont>
        <color auto="1"/>
      </font>
      <fill>
        <patternFill>
          <bgColor theme="5" tint="0.79998168889431442"/>
        </patternFill>
      </fill>
    </dxf>
    <dxf>
      <fill>
        <patternFill>
          <bgColor theme="4"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ont>
        <color auto="1"/>
      </font>
      <fill>
        <patternFill>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ont>
        <color auto="1"/>
      </font>
      <fill>
        <patternFill>
          <bgColor theme="5" tint="0.79998168889431442"/>
        </patternFill>
      </fill>
    </dxf>
    <dxf>
      <fill>
        <patternFill>
          <bgColor theme="4"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ont>
        <color auto="1"/>
      </font>
      <fill>
        <patternFill>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O79"/>
  <sheetViews>
    <sheetView tabSelected="1" zoomScaleNormal="100" zoomScaleSheetLayoutView="85" workbookViewId="0">
      <pane ySplit="1" topLeftCell="A71" activePane="bottomLeft" state="frozen"/>
      <selection pane="bottomLeft" activeCell="B78" sqref="B78"/>
    </sheetView>
  </sheetViews>
  <sheetFormatPr defaultColWidth="9" defaultRowHeight="18" customHeight="1" x14ac:dyDescent="0.4"/>
  <cols>
    <col min="1" max="2" width="2.625" style="4" customWidth="1"/>
    <col min="3" max="3" width="3.375" style="4" bestFit="1" customWidth="1"/>
    <col min="4" max="4" width="14.25" style="6" customWidth="1"/>
    <col min="5" max="5" width="11.5" style="4" customWidth="1"/>
    <col min="6" max="6" width="9.5" style="4" bestFit="1" customWidth="1"/>
    <col min="7" max="7" width="7.25" style="4" customWidth="1"/>
    <col min="8" max="8" width="4.25" style="4" customWidth="1"/>
    <col min="9" max="9" width="8.25" style="4" bestFit="1" customWidth="1"/>
    <col min="10" max="10" width="9.625" style="4" bestFit="1" customWidth="1"/>
    <col min="11" max="11" width="9.875" style="4" bestFit="1" customWidth="1"/>
    <col min="12" max="12" width="6.5" style="4" bestFit="1" customWidth="1"/>
    <col min="13" max="13" width="5.375" style="4" customWidth="1"/>
    <col min="14" max="14" width="15.125" style="6" customWidth="1"/>
    <col min="15" max="15" width="30.375" style="6" bestFit="1" customWidth="1"/>
    <col min="16" max="16384" width="9" style="4"/>
  </cols>
  <sheetData>
    <row r="1" spans="1:15" ht="18" customHeight="1" thickBot="1" x14ac:dyDescent="0.45">
      <c r="A1" s="627"/>
      <c r="B1" s="628"/>
      <c r="C1" s="1" t="s">
        <v>0</v>
      </c>
      <c r="D1" s="705" t="s">
        <v>1</v>
      </c>
      <c r="E1" s="706"/>
      <c r="F1" s="706"/>
      <c r="G1" s="706"/>
      <c r="H1" s="706"/>
      <c r="I1" s="706"/>
      <c r="J1" s="707"/>
      <c r="K1" s="2"/>
      <c r="N1" s="4"/>
      <c r="O1" s="4"/>
    </row>
    <row r="2" spans="1:15" ht="18" customHeight="1" x14ac:dyDescent="0.4">
      <c r="A2" s="660" t="s">
        <v>2</v>
      </c>
      <c r="B2" s="660" t="s">
        <v>3</v>
      </c>
      <c r="D2" s="689" t="s">
        <v>4</v>
      </c>
      <c r="E2" s="689"/>
      <c r="F2" s="689"/>
    </row>
    <row r="3" spans="1:15" ht="13.5" x14ac:dyDescent="0.4">
      <c r="A3" s="660" t="s">
        <v>2</v>
      </c>
      <c r="B3" s="660" t="s">
        <v>3</v>
      </c>
      <c r="D3" s="690" t="s">
        <v>5</v>
      </c>
      <c r="E3" s="690"/>
      <c r="F3" s="690"/>
      <c r="K3" s="6"/>
      <c r="L3" s="6"/>
      <c r="M3" s="6"/>
      <c r="N3" s="10" t="s">
        <v>6</v>
      </c>
      <c r="O3" s="8">
        <v>46023</v>
      </c>
    </row>
    <row r="4" spans="1:15" ht="13.5" x14ac:dyDescent="0.4">
      <c r="A4" s="660" t="s">
        <v>2</v>
      </c>
      <c r="B4" s="660" t="s">
        <v>3</v>
      </c>
      <c r="D4" s="4" t="s">
        <v>7</v>
      </c>
      <c r="K4" s="6"/>
      <c r="L4" s="6"/>
      <c r="M4" s="6"/>
      <c r="N4" s="10" t="s">
        <v>8</v>
      </c>
      <c r="O4" s="6" t="s">
        <v>9</v>
      </c>
    </row>
    <row r="5" spans="1:15" ht="13.5" x14ac:dyDescent="0.4">
      <c r="A5" s="660" t="s">
        <v>2</v>
      </c>
      <c r="B5" s="660" t="s">
        <v>3</v>
      </c>
      <c r="D5" s="4" t="s">
        <v>10</v>
      </c>
      <c r="N5" s="281"/>
    </row>
    <row r="6" spans="1:15" ht="13.5" x14ac:dyDescent="0.4">
      <c r="A6" s="660" t="s">
        <v>2</v>
      </c>
      <c r="B6" s="660" t="s">
        <v>3</v>
      </c>
      <c r="D6" s="4"/>
      <c r="N6" s="4"/>
      <c r="O6" s="4"/>
    </row>
    <row r="7" spans="1:15" s="282" customFormat="1" ht="23.25" x14ac:dyDescent="0.4">
      <c r="A7" s="660" t="s">
        <v>2</v>
      </c>
      <c r="B7" s="660" t="s">
        <v>3</v>
      </c>
      <c r="D7" s="702" t="s">
        <v>11</v>
      </c>
      <c r="E7" s="702"/>
      <c r="F7" s="702"/>
      <c r="G7" s="702"/>
      <c r="H7" s="702"/>
      <c r="I7" s="702"/>
      <c r="J7" s="702"/>
      <c r="K7" s="702"/>
      <c r="L7" s="702"/>
      <c r="M7" s="702"/>
      <c r="N7" s="702"/>
      <c r="O7" s="283"/>
    </row>
    <row r="8" spans="1:15" s="282" customFormat="1" ht="13.5" customHeight="1" x14ac:dyDescent="0.4">
      <c r="A8" s="660" t="s">
        <v>2</v>
      </c>
      <c r="B8" s="660" t="s">
        <v>3</v>
      </c>
      <c r="D8" s="587"/>
      <c r="E8" s="587"/>
      <c r="F8" s="587"/>
      <c r="G8" s="587"/>
      <c r="H8" s="587"/>
      <c r="I8" s="587"/>
      <c r="J8" s="587"/>
      <c r="K8" s="587"/>
      <c r="L8" s="587"/>
      <c r="M8" s="587"/>
      <c r="N8" s="587"/>
      <c r="O8" s="283"/>
    </row>
    <row r="9" spans="1:15" ht="14.25" thickBot="1" x14ac:dyDescent="0.45">
      <c r="A9" s="660" t="s">
        <v>2</v>
      </c>
      <c r="B9" s="660" t="s">
        <v>3</v>
      </c>
      <c r="D9" s="284" t="s">
        <v>12</v>
      </c>
    </row>
    <row r="10" spans="1:15" s="285" customFormat="1" ht="14.25" thickBot="1" x14ac:dyDescent="0.45">
      <c r="A10" s="660" t="s">
        <v>2</v>
      </c>
      <c r="B10" s="660" t="s">
        <v>3</v>
      </c>
      <c r="D10" s="518" t="s">
        <v>13</v>
      </c>
      <c r="E10" s="703" t="s">
        <v>14</v>
      </c>
      <c r="F10" s="684"/>
      <c r="G10" s="684"/>
      <c r="H10" s="684"/>
      <c r="I10" s="684"/>
      <c r="J10" s="684"/>
      <c r="K10" s="684"/>
      <c r="L10" s="684"/>
      <c r="M10" s="684"/>
      <c r="N10" s="507" t="s">
        <v>15</v>
      </c>
      <c r="O10" s="287" t="s">
        <v>16</v>
      </c>
    </row>
    <row r="11" spans="1:15" s="285" customFormat="1" ht="36.75" customHeight="1" x14ac:dyDescent="0.4">
      <c r="A11" s="660" t="s">
        <v>2</v>
      </c>
      <c r="B11" s="660" t="s">
        <v>3</v>
      </c>
      <c r="D11" s="519" t="s">
        <v>17</v>
      </c>
      <c r="E11" s="522">
        <v>44927</v>
      </c>
      <c r="F11" s="288">
        <v>0.5</v>
      </c>
      <c r="G11" s="289"/>
      <c r="H11" s="289" t="s">
        <v>18</v>
      </c>
      <c r="I11" s="691"/>
      <c r="J11" s="691"/>
      <c r="K11" s="691"/>
      <c r="L11" s="691"/>
      <c r="M11" s="691"/>
      <c r="N11" s="664" t="s">
        <v>19</v>
      </c>
      <c r="O11" s="290"/>
    </row>
    <row r="12" spans="1:15" s="285" customFormat="1" ht="48.75" customHeight="1" x14ac:dyDescent="0.4">
      <c r="A12" s="660" t="s">
        <v>2</v>
      </c>
      <c r="B12" s="660" t="s">
        <v>3</v>
      </c>
      <c r="D12" s="520" t="s">
        <v>20</v>
      </c>
      <c r="E12" s="692"/>
      <c r="F12" s="693"/>
      <c r="G12" s="693"/>
      <c r="H12" s="693"/>
      <c r="I12" s="693"/>
      <c r="J12" s="693"/>
      <c r="K12" s="693"/>
      <c r="L12" s="693"/>
      <c r="M12" s="693"/>
      <c r="N12" s="508"/>
      <c r="O12" s="290"/>
    </row>
    <row r="13" spans="1:15" s="285" customFormat="1" ht="18" customHeight="1" x14ac:dyDescent="0.4">
      <c r="A13" s="660" t="s">
        <v>2</v>
      </c>
      <c r="B13" s="660" t="s">
        <v>3</v>
      </c>
      <c r="D13" s="694" t="s">
        <v>21</v>
      </c>
      <c r="E13" s="697" t="s">
        <v>22</v>
      </c>
      <c r="F13" s="699" t="s">
        <v>23</v>
      </c>
      <c r="G13" s="700"/>
      <c r="H13" s="700"/>
      <c r="I13" s="701"/>
      <c r="J13" s="291" t="s">
        <v>24</v>
      </c>
      <c r="K13" s="700"/>
      <c r="L13" s="700"/>
      <c r="M13" s="700"/>
      <c r="N13" s="714"/>
      <c r="O13" s="708"/>
    </row>
    <row r="14" spans="1:15" s="285" customFormat="1" ht="18" customHeight="1" x14ac:dyDescent="0.4">
      <c r="A14" s="660" t="s">
        <v>2</v>
      </c>
      <c r="B14" s="660" t="s">
        <v>3</v>
      </c>
      <c r="D14" s="695"/>
      <c r="E14" s="698"/>
      <c r="F14" s="292" t="s">
        <v>25</v>
      </c>
      <c r="G14" s="710" t="s">
        <v>26</v>
      </c>
      <c r="H14" s="710"/>
      <c r="I14" s="711"/>
      <c r="J14" s="292" t="s">
        <v>27</v>
      </c>
      <c r="K14" s="712" t="s">
        <v>26</v>
      </c>
      <c r="L14" s="712"/>
      <c r="M14" s="712"/>
      <c r="N14" s="719"/>
      <c r="O14" s="709"/>
    </row>
    <row r="15" spans="1:15" s="285" customFormat="1" ht="18" customHeight="1" x14ac:dyDescent="0.4">
      <c r="A15" s="660" t="s">
        <v>2</v>
      </c>
      <c r="B15" s="660" t="s">
        <v>3</v>
      </c>
      <c r="D15" s="695"/>
      <c r="E15" s="697" t="s">
        <v>28</v>
      </c>
      <c r="F15" s="699" t="s">
        <v>23</v>
      </c>
      <c r="G15" s="700"/>
      <c r="H15" s="700"/>
      <c r="I15" s="701"/>
      <c r="J15" s="291" t="s">
        <v>24</v>
      </c>
      <c r="K15" s="700"/>
      <c r="L15" s="700"/>
      <c r="M15" s="700"/>
      <c r="N15" s="714"/>
      <c r="O15" s="708"/>
    </row>
    <row r="16" spans="1:15" s="285" customFormat="1" ht="18" customHeight="1" x14ac:dyDescent="0.4">
      <c r="A16" s="660" t="s">
        <v>2</v>
      </c>
      <c r="B16" s="660" t="s">
        <v>3</v>
      </c>
      <c r="D16" s="695"/>
      <c r="E16" s="713"/>
      <c r="F16" s="293" t="s">
        <v>25</v>
      </c>
      <c r="G16" s="716" t="s">
        <v>29</v>
      </c>
      <c r="H16" s="716"/>
      <c r="I16" s="717"/>
      <c r="J16" s="293" t="s">
        <v>27</v>
      </c>
      <c r="K16" s="718" t="s">
        <v>29</v>
      </c>
      <c r="L16" s="718"/>
      <c r="M16" s="718"/>
      <c r="N16" s="715"/>
      <c r="O16" s="709"/>
    </row>
    <row r="17" spans="1:15" s="285" customFormat="1" ht="18" customHeight="1" x14ac:dyDescent="0.4">
      <c r="A17" s="660" t="s">
        <v>2</v>
      </c>
      <c r="B17" s="660" t="str">
        <f>IF(E17="","00 入力なし(非表示推奨)","01 入力あり")</f>
        <v>00 入力なし(非表示推奨)</v>
      </c>
      <c r="D17" s="695"/>
      <c r="E17" s="697"/>
      <c r="F17" s="699" t="s">
        <v>23</v>
      </c>
      <c r="G17" s="700"/>
      <c r="H17" s="700"/>
      <c r="I17" s="701"/>
      <c r="J17" s="291" t="s">
        <v>24</v>
      </c>
      <c r="K17" s="700"/>
      <c r="L17" s="700"/>
      <c r="M17" s="700"/>
      <c r="N17" s="714"/>
      <c r="O17" s="708"/>
    </row>
    <row r="18" spans="1:15" s="285" customFormat="1" ht="18" customHeight="1" x14ac:dyDescent="0.4">
      <c r="A18" s="660" t="s">
        <v>2</v>
      </c>
      <c r="B18" s="660" t="str">
        <f>B17</f>
        <v>00 入力なし(非表示推奨)</v>
      </c>
      <c r="D18" s="695"/>
      <c r="E18" s="713"/>
      <c r="F18" s="293" t="s">
        <v>25</v>
      </c>
      <c r="G18" s="716"/>
      <c r="H18" s="716"/>
      <c r="I18" s="717"/>
      <c r="J18" s="293" t="s">
        <v>27</v>
      </c>
      <c r="K18" s="718"/>
      <c r="L18" s="718"/>
      <c r="M18" s="718"/>
      <c r="N18" s="715"/>
      <c r="O18" s="709"/>
    </row>
    <row r="19" spans="1:15" s="285" customFormat="1" ht="18" customHeight="1" x14ac:dyDescent="0.4">
      <c r="A19" s="660" t="s">
        <v>2</v>
      </c>
      <c r="B19" s="660" t="str">
        <f>IF(E19="","00 入力なし(非表示推奨)","01 入力あり")</f>
        <v>00 入力なし(非表示推奨)</v>
      </c>
      <c r="D19" s="695"/>
      <c r="E19" s="697"/>
      <c r="F19" s="699" t="s">
        <v>23</v>
      </c>
      <c r="G19" s="700"/>
      <c r="H19" s="700"/>
      <c r="I19" s="701"/>
      <c r="J19" s="291" t="s">
        <v>24</v>
      </c>
      <c r="K19" s="700"/>
      <c r="L19" s="700"/>
      <c r="M19" s="700"/>
      <c r="N19" s="714"/>
      <c r="O19" s="708"/>
    </row>
    <row r="20" spans="1:15" s="285" customFormat="1" ht="18" customHeight="1" x14ac:dyDescent="0.4">
      <c r="A20" s="660" t="s">
        <v>2</v>
      </c>
      <c r="B20" s="660" t="str">
        <f>B19</f>
        <v>00 入力なし(非表示推奨)</v>
      </c>
      <c r="D20" s="695"/>
      <c r="E20" s="713"/>
      <c r="F20" s="293" t="s">
        <v>25</v>
      </c>
      <c r="G20" s="716"/>
      <c r="H20" s="716"/>
      <c r="I20" s="717"/>
      <c r="J20" s="293" t="s">
        <v>27</v>
      </c>
      <c r="K20" s="718"/>
      <c r="L20" s="718"/>
      <c r="M20" s="718"/>
      <c r="N20" s="715"/>
      <c r="O20" s="709"/>
    </row>
    <row r="21" spans="1:15" s="285" customFormat="1" ht="18" customHeight="1" x14ac:dyDescent="0.4">
      <c r="A21" s="660" t="s">
        <v>2</v>
      </c>
      <c r="B21" s="660" t="str">
        <f>IF(E21="","00 入力なし(非表示推奨)","01 入力あり")</f>
        <v>00 入力なし(非表示推奨)</v>
      </c>
      <c r="D21" s="695"/>
      <c r="E21" s="697"/>
      <c r="F21" s="699" t="s">
        <v>23</v>
      </c>
      <c r="G21" s="700"/>
      <c r="H21" s="700"/>
      <c r="I21" s="701"/>
      <c r="J21" s="291" t="s">
        <v>24</v>
      </c>
      <c r="K21" s="700"/>
      <c r="L21" s="700"/>
      <c r="M21" s="700"/>
      <c r="N21" s="714"/>
      <c r="O21" s="708"/>
    </row>
    <row r="22" spans="1:15" s="285" customFormat="1" ht="18" customHeight="1" x14ac:dyDescent="0.4">
      <c r="A22" s="660" t="s">
        <v>2</v>
      </c>
      <c r="B22" s="660" t="str">
        <f>B21</f>
        <v>00 入力なし(非表示推奨)</v>
      </c>
      <c r="D22" s="696"/>
      <c r="E22" s="713"/>
      <c r="F22" s="293" t="s">
        <v>25</v>
      </c>
      <c r="G22" s="716"/>
      <c r="H22" s="716"/>
      <c r="I22" s="717"/>
      <c r="J22" s="293" t="s">
        <v>27</v>
      </c>
      <c r="K22" s="718"/>
      <c r="L22" s="718"/>
      <c r="M22" s="718"/>
      <c r="N22" s="715"/>
      <c r="O22" s="709"/>
    </row>
    <row r="23" spans="1:15" s="285" customFormat="1" ht="54" customHeight="1" thickBot="1" x14ac:dyDescent="0.45">
      <c r="A23" s="660" t="s">
        <v>2</v>
      </c>
      <c r="B23" s="660" t="s">
        <v>3</v>
      </c>
      <c r="D23" s="521" t="s">
        <v>30</v>
      </c>
      <c r="E23" s="685"/>
      <c r="F23" s="686"/>
      <c r="G23" s="686"/>
      <c r="H23" s="686"/>
      <c r="I23" s="686"/>
      <c r="J23" s="686"/>
      <c r="K23" s="686"/>
      <c r="L23" s="686"/>
      <c r="M23" s="686"/>
      <c r="N23" s="509"/>
      <c r="O23" s="295"/>
    </row>
    <row r="24" spans="1:15" s="285" customFormat="1" ht="18" customHeight="1" x14ac:dyDescent="0.4">
      <c r="A24" s="660" t="s">
        <v>2</v>
      </c>
      <c r="B24" s="660" t="s">
        <v>3</v>
      </c>
      <c r="D24" s="296"/>
      <c r="N24" s="6"/>
      <c r="O24" s="6"/>
    </row>
    <row r="25" spans="1:15" s="285" customFormat="1" ht="18" customHeight="1" thickBot="1" x14ac:dyDescent="0.45">
      <c r="A25" s="660" t="s">
        <v>2</v>
      </c>
      <c r="B25" s="660" t="s">
        <v>3</v>
      </c>
      <c r="D25" s="297" t="s">
        <v>31</v>
      </c>
      <c r="N25" s="6"/>
      <c r="O25" s="6"/>
    </row>
    <row r="26" spans="1:15" s="285" customFormat="1" ht="14.25" thickBot="1" x14ac:dyDescent="0.45">
      <c r="A26" s="660" t="s">
        <v>2</v>
      </c>
      <c r="B26" s="660" t="s">
        <v>3</v>
      </c>
      <c r="D26" s="523" t="s">
        <v>32</v>
      </c>
      <c r="E26" s="687" t="s">
        <v>14</v>
      </c>
      <c r="F26" s="688"/>
      <c r="G26" s="688"/>
      <c r="H26" s="688"/>
      <c r="I26" s="688"/>
      <c r="J26" s="688"/>
      <c r="K26" s="688"/>
      <c r="L26" s="688"/>
      <c r="M26" s="688"/>
      <c r="N26" s="510" t="s">
        <v>15</v>
      </c>
      <c r="O26" s="298" t="s">
        <v>16</v>
      </c>
    </row>
    <row r="27" spans="1:15" s="285" customFormat="1" ht="18.75" customHeight="1" x14ac:dyDescent="0.4">
      <c r="A27" s="660" t="s">
        <v>2</v>
      </c>
      <c r="B27" s="660" t="s">
        <v>3</v>
      </c>
      <c r="D27" s="680" t="s">
        <v>33</v>
      </c>
      <c r="E27" s="626" t="s">
        <v>34</v>
      </c>
      <c r="F27" s="704" t="str">
        <f>IF(E27="その他","※根拠となる条項を入力してください。","")</f>
        <v/>
      </c>
      <c r="G27" s="704"/>
      <c r="H27" s="704"/>
      <c r="I27" s="704"/>
      <c r="J27" s="704"/>
      <c r="K27" s="704"/>
      <c r="L27" s="704"/>
      <c r="M27" s="704"/>
      <c r="N27" s="784"/>
      <c r="O27" s="781"/>
    </row>
    <row r="28" spans="1:15" s="285" customFormat="1" ht="36" customHeight="1" thickBot="1" x14ac:dyDescent="0.45">
      <c r="A28" s="660" t="s">
        <v>2</v>
      </c>
      <c r="B28" s="660" t="s">
        <v>3</v>
      </c>
      <c r="D28" s="681"/>
      <c r="E28" s="682"/>
      <c r="F28" s="683"/>
      <c r="G28" s="683"/>
      <c r="H28" s="683"/>
      <c r="I28" s="683"/>
      <c r="J28" s="683"/>
      <c r="K28" s="683"/>
      <c r="L28" s="683"/>
      <c r="M28" s="683"/>
      <c r="N28" s="785"/>
      <c r="O28" s="782"/>
    </row>
    <row r="29" spans="1:15" s="285" customFormat="1" ht="18.75" customHeight="1" x14ac:dyDescent="0.4">
      <c r="A29" s="660" t="s">
        <v>2</v>
      </c>
      <c r="B29" s="660" t="str">
        <f>IF(D29="","00 入力なし(非表示推奨)","01 入力あり")</f>
        <v>00 入力なし(非表示推奨)</v>
      </c>
      <c r="D29" s="680"/>
      <c r="E29" s="626"/>
      <c r="F29" s="704" t="str">
        <f>IF(E29="その他","※根拠となる条項を入力してください。","")</f>
        <v/>
      </c>
      <c r="G29" s="704"/>
      <c r="H29" s="704"/>
      <c r="I29" s="704"/>
      <c r="J29" s="704"/>
      <c r="K29" s="704"/>
      <c r="L29" s="704"/>
      <c r="M29" s="704"/>
      <c r="N29" s="784"/>
      <c r="O29" s="781"/>
    </row>
    <row r="30" spans="1:15" s="285" customFormat="1" ht="36" customHeight="1" thickBot="1" x14ac:dyDescent="0.45">
      <c r="A30" s="660" t="s">
        <v>2</v>
      </c>
      <c r="B30" s="660" t="str">
        <f>B29</f>
        <v>00 入力なし(非表示推奨)</v>
      </c>
      <c r="D30" s="681"/>
      <c r="E30" s="682"/>
      <c r="F30" s="683"/>
      <c r="G30" s="683"/>
      <c r="H30" s="683"/>
      <c r="I30" s="683"/>
      <c r="J30" s="683"/>
      <c r="K30" s="683"/>
      <c r="L30" s="683"/>
      <c r="M30" s="683"/>
      <c r="N30" s="785"/>
      <c r="O30" s="782"/>
    </row>
    <row r="31" spans="1:15" s="285" customFormat="1" ht="18.75" customHeight="1" x14ac:dyDescent="0.4">
      <c r="A31" s="660" t="s">
        <v>2</v>
      </c>
      <c r="B31" s="660" t="str">
        <f>IF(D31="","00 入力なし(非表示推奨)","01 入力あり")</f>
        <v>00 入力なし(非表示推奨)</v>
      </c>
      <c r="D31" s="680"/>
      <c r="E31" s="626"/>
      <c r="F31" s="704" t="str">
        <f>IF(E31="その他","※根拠となる条項を入力してください。","")</f>
        <v/>
      </c>
      <c r="G31" s="704"/>
      <c r="H31" s="704"/>
      <c r="I31" s="704"/>
      <c r="J31" s="704"/>
      <c r="K31" s="704"/>
      <c r="L31" s="704"/>
      <c r="M31" s="704"/>
      <c r="N31" s="784"/>
      <c r="O31" s="781"/>
    </row>
    <row r="32" spans="1:15" s="285" customFormat="1" ht="36" customHeight="1" thickBot="1" x14ac:dyDescent="0.45">
      <c r="A32" s="660" t="s">
        <v>2</v>
      </c>
      <c r="B32" s="660" t="str">
        <f>B31</f>
        <v>00 入力なし(非表示推奨)</v>
      </c>
      <c r="D32" s="681"/>
      <c r="E32" s="682"/>
      <c r="F32" s="683"/>
      <c r="G32" s="683"/>
      <c r="H32" s="683"/>
      <c r="I32" s="683"/>
      <c r="J32" s="683"/>
      <c r="K32" s="683"/>
      <c r="L32" s="683"/>
      <c r="M32" s="683"/>
      <c r="N32" s="785"/>
      <c r="O32" s="782"/>
    </row>
    <row r="33" spans="1:15" s="285" customFormat="1" ht="18.75" customHeight="1" x14ac:dyDescent="0.4">
      <c r="A33" s="660" t="s">
        <v>2</v>
      </c>
      <c r="B33" s="660" t="str">
        <f>IF(D33="","00 入力なし(非表示推奨)","01 入力あり")</f>
        <v>00 入力なし(非表示推奨)</v>
      </c>
      <c r="D33" s="680"/>
      <c r="E33" s="626"/>
      <c r="F33" s="704" t="str">
        <f>IF(E33="その他","※根拠となる条項を入力してください。","")</f>
        <v/>
      </c>
      <c r="G33" s="704"/>
      <c r="H33" s="704"/>
      <c r="I33" s="704"/>
      <c r="J33" s="704"/>
      <c r="K33" s="704"/>
      <c r="L33" s="704"/>
      <c r="M33" s="704"/>
      <c r="N33" s="784"/>
      <c r="O33" s="781"/>
    </row>
    <row r="34" spans="1:15" s="285" customFormat="1" ht="36" customHeight="1" thickBot="1" x14ac:dyDescent="0.45">
      <c r="A34" s="660" t="s">
        <v>2</v>
      </c>
      <c r="B34" s="660" t="str">
        <f>B33</f>
        <v>00 入力なし(非表示推奨)</v>
      </c>
      <c r="D34" s="681"/>
      <c r="E34" s="682"/>
      <c r="F34" s="683"/>
      <c r="G34" s="683"/>
      <c r="H34" s="683"/>
      <c r="I34" s="683"/>
      <c r="J34" s="683"/>
      <c r="K34" s="683"/>
      <c r="L34" s="683"/>
      <c r="M34" s="683"/>
      <c r="N34" s="785"/>
      <c r="O34" s="782"/>
    </row>
    <row r="35" spans="1:15" s="285" customFormat="1" ht="18" customHeight="1" x14ac:dyDescent="0.4">
      <c r="A35" s="660" t="s">
        <v>35</v>
      </c>
      <c r="B35" s="660" t="s">
        <v>3</v>
      </c>
      <c r="D35" s="296"/>
      <c r="N35" s="6"/>
      <c r="O35" s="6"/>
    </row>
    <row r="36" spans="1:15" s="285" customFormat="1" ht="18" customHeight="1" thickBot="1" x14ac:dyDescent="0.45">
      <c r="A36" s="660" t="s">
        <v>35</v>
      </c>
      <c r="B36" s="660" t="s">
        <v>3</v>
      </c>
      <c r="D36" s="284" t="s">
        <v>36</v>
      </c>
      <c r="E36" s="4"/>
      <c r="F36" s="4"/>
      <c r="G36" s="4"/>
      <c r="H36" s="4"/>
      <c r="I36" s="10"/>
      <c r="J36" s="4"/>
      <c r="K36" s="4"/>
      <c r="L36" s="4"/>
      <c r="M36" s="4"/>
      <c r="N36" s="6"/>
      <c r="O36" s="6"/>
    </row>
    <row r="37" spans="1:15" s="285" customFormat="1" ht="14.25" thickBot="1" x14ac:dyDescent="0.45">
      <c r="A37" s="660" t="s">
        <v>35</v>
      </c>
      <c r="B37" s="660" t="s">
        <v>3</v>
      </c>
      <c r="D37" s="286" t="s">
        <v>13</v>
      </c>
      <c r="E37" s="684" t="s">
        <v>14</v>
      </c>
      <c r="F37" s="684"/>
      <c r="G37" s="684"/>
      <c r="H37" s="684"/>
      <c r="I37" s="684"/>
      <c r="J37" s="684"/>
      <c r="K37" s="684"/>
      <c r="L37" s="684"/>
      <c r="M37" s="684"/>
      <c r="N37" s="507" t="s">
        <v>15</v>
      </c>
      <c r="O37" s="287" t="s">
        <v>16</v>
      </c>
    </row>
    <row r="38" spans="1:15" s="285" customFormat="1" ht="18" customHeight="1" x14ac:dyDescent="0.4">
      <c r="A38" s="660" t="s">
        <v>35</v>
      </c>
      <c r="B38" s="660" t="s">
        <v>3</v>
      </c>
      <c r="D38" s="720" t="s">
        <v>37</v>
      </c>
      <c r="E38" s="721"/>
      <c r="F38" s="722"/>
      <c r="G38" s="723" t="s">
        <v>38</v>
      </c>
      <c r="H38" s="723"/>
      <c r="I38" s="724">
        <v>36161</v>
      </c>
      <c r="J38" s="724"/>
      <c r="K38" s="725">
        <f>IFERROR(DATEDIF($I$38,$E$11,"Y"),"　")</f>
        <v>24</v>
      </c>
      <c r="L38" s="726"/>
      <c r="M38" s="677"/>
      <c r="N38" s="512"/>
      <c r="O38" s="781"/>
    </row>
    <row r="39" spans="1:15" s="285" customFormat="1" ht="18" customHeight="1" x14ac:dyDescent="0.4">
      <c r="A39" s="660" t="s">
        <v>35</v>
      </c>
      <c r="B39" s="660" t="s">
        <v>3</v>
      </c>
      <c r="D39" s="720"/>
      <c r="E39" s="721"/>
      <c r="F39" s="722"/>
      <c r="G39" s="727" t="s">
        <v>39</v>
      </c>
      <c r="H39" s="727"/>
      <c r="I39" s="728"/>
      <c r="J39" s="728"/>
      <c r="K39" s="728"/>
      <c r="L39" s="728"/>
      <c r="M39" s="729"/>
      <c r="N39" s="513"/>
      <c r="O39" s="783"/>
    </row>
    <row r="40" spans="1:15" s="285" customFormat="1" ht="36.75" customHeight="1" x14ac:dyDescent="0.4">
      <c r="A40" s="660" t="s">
        <v>35</v>
      </c>
      <c r="B40" s="660" t="s">
        <v>3</v>
      </c>
      <c r="D40" s="300" t="s">
        <v>40</v>
      </c>
      <c r="E40" s="733"/>
      <c r="F40" s="734"/>
      <c r="G40" s="734"/>
      <c r="H40" s="734"/>
      <c r="I40" s="734"/>
      <c r="J40" s="734"/>
      <c r="K40" s="734"/>
      <c r="L40" s="734"/>
      <c r="M40" s="734"/>
      <c r="N40" s="508"/>
      <c r="O40" s="301"/>
    </row>
    <row r="41" spans="1:15" s="302" customFormat="1" ht="18" customHeight="1" x14ac:dyDescent="0.4">
      <c r="A41" s="660" t="s">
        <v>35</v>
      </c>
      <c r="B41" s="660" t="s">
        <v>3</v>
      </c>
      <c r="D41" s="735" t="s">
        <v>41</v>
      </c>
      <c r="E41" s="738" t="s">
        <v>42</v>
      </c>
      <c r="F41" s="739"/>
      <c r="G41" s="739"/>
      <c r="H41" s="739"/>
      <c r="I41" s="531" t="s">
        <v>43</v>
      </c>
      <c r="J41" s="531" t="s">
        <v>44</v>
      </c>
      <c r="K41" s="531" t="s">
        <v>45</v>
      </c>
      <c r="L41" s="532" t="s">
        <v>46</v>
      </c>
      <c r="M41" s="533" t="s">
        <v>47</v>
      </c>
      <c r="N41" s="508"/>
      <c r="O41" s="301"/>
    </row>
    <row r="42" spans="1:15" s="285" customFormat="1" ht="18" customHeight="1" x14ac:dyDescent="0.4">
      <c r="A42" s="660" t="s">
        <v>35</v>
      </c>
      <c r="B42" s="660" t="s">
        <v>3</v>
      </c>
      <c r="D42" s="736"/>
      <c r="E42" s="740"/>
      <c r="F42" s="741"/>
      <c r="G42" s="741"/>
      <c r="H42" s="741"/>
      <c r="I42" s="527"/>
      <c r="J42" s="528">
        <f>E11</f>
        <v>44927</v>
      </c>
      <c r="K42" s="528">
        <f>J42</f>
        <v>44927</v>
      </c>
      <c r="L42" s="529" t="str">
        <f>IF(I42="入院",K42-J42+1,"-")</f>
        <v>-</v>
      </c>
      <c r="M42" s="530">
        <f>IF(I42="入院","-",SUMIF(治療費等集計表!$D$127:$D$137,E42,治療費等集計表!$G$127:$G$137))</f>
        <v>0</v>
      </c>
      <c r="N42" s="512"/>
      <c r="O42" s="303"/>
    </row>
    <row r="43" spans="1:15" s="285" customFormat="1" ht="18" customHeight="1" x14ac:dyDescent="0.4">
      <c r="A43" s="660" t="s">
        <v>35</v>
      </c>
      <c r="B43" s="660" t="str">
        <f>IF(E43="","00 入力なし(非表示推奨)","01 入力あり")</f>
        <v>00 入力なし(非表示推奨)</v>
      </c>
      <c r="D43" s="736"/>
      <c r="E43" s="730"/>
      <c r="F43" s="731"/>
      <c r="G43" s="731"/>
      <c r="H43" s="732"/>
      <c r="I43" s="304"/>
      <c r="J43" s="305"/>
      <c r="K43" s="305"/>
      <c r="L43" s="306" t="str">
        <f>IF(I43="入院",K43-J43+1,"-")</f>
        <v>-</v>
      </c>
      <c r="M43" s="511" t="str">
        <f>IF(I43="通院",SUMIF(治療費等集計表!$D$127:$D$137,E43,治療費等集計表!$G$127:$G$137),"-")</f>
        <v>-</v>
      </c>
      <c r="N43" s="514"/>
      <c r="O43" s="307"/>
    </row>
    <row r="44" spans="1:15" s="285" customFormat="1" ht="18" customHeight="1" x14ac:dyDescent="0.4">
      <c r="A44" s="660" t="s">
        <v>35</v>
      </c>
      <c r="B44" s="660" t="str">
        <f t="shared" ref="B44:B65" si="0">IF(E44="","00 入力なし(非表示推奨)","01 入力あり")</f>
        <v>00 入力なし(非表示推奨)</v>
      </c>
      <c r="D44" s="736"/>
      <c r="E44" s="730"/>
      <c r="F44" s="731"/>
      <c r="G44" s="731"/>
      <c r="H44" s="732"/>
      <c r="I44" s="304"/>
      <c r="J44" s="305"/>
      <c r="K44" s="305"/>
      <c r="L44" s="306" t="str">
        <f t="shared" ref="L44:L65" si="1">IF(I44="入院",K44-J44+1,"-")</f>
        <v>-</v>
      </c>
      <c r="M44" s="511" t="str">
        <f>IF(I44="通院",SUMIF(治療費等集計表!$D$127:$D$137,E44,治療費等集計表!$G$127:$G$137),"-")</f>
        <v>-</v>
      </c>
      <c r="N44" s="514"/>
      <c r="O44" s="307"/>
    </row>
    <row r="45" spans="1:15" s="285" customFormat="1" ht="18" customHeight="1" x14ac:dyDescent="0.4">
      <c r="A45" s="660" t="s">
        <v>35</v>
      </c>
      <c r="B45" s="660" t="str">
        <f t="shared" si="0"/>
        <v>00 入力なし(非表示推奨)</v>
      </c>
      <c r="D45" s="736"/>
      <c r="E45" s="730"/>
      <c r="F45" s="731"/>
      <c r="G45" s="731"/>
      <c r="H45" s="732"/>
      <c r="I45" s="304"/>
      <c r="J45" s="305"/>
      <c r="K45" s="305"/>
      <c r="L45" s="306" t="str">
        <f t="shared" si="1"/>
        <v>-</v>
      </c>
      <c r="M45" s="511" t="str">
        <f>IF(I45="通院",SUMIF(治療費等集計表!$D$127:$D$137,E45,治療費等集計表!$G$127:$G$137),"-")</f>
        <v>-</v>
      </c>
      <c r="N45" s="514"/>
      <c r="O45" s="307"/>
    </row>
    <row r="46" spans="1:15" s="285" customFormat="1" ht="18" customHeight="1" x14ac:dyDescent="0.4">
      <c r="A46" s="660" t="s">
        <v>35</v>
      </c>
      <c r="B46" s="660" t="str">
        <f t="shared" si="0"/>
        <v>00 入力なし(非表示推奨)</v>
      </c>
      <c r="D46" s="736"/>
      <c r="E46" s="730"/>
      <c r="F46" s="731"/>
      <c r="G46" s="731"/>
      <c r="H46" s="732"/>
      <c r="I46" s="304"/>
      <c r="J46" s="305"/>
      <c r="K46" s="305"/>
      <c r="L46" s="306" t="str">
        <f t="shared" si="1"/>
        <v>-</v>
      </c>
      <c r="M46" s="511" t="str">
        <f>IF(I46="通院",SUMIF(治療費等集計表!$D$127:$D$137,E46,治療費等集計表!$G$127:$G$137),"-")</f>
        <v>-</v>
      </c>
      <c r="N46" s="514"/>
      <c r="O46" s="307"/>
    </row>
    <row r="47" spans="1:15" s="285" customFormat="1" ht="18" customHeight="1" x14ac:dyDescent="0.4">
      <c r="A47" s="660" t="s">
        <v>35</v>
      </c>
      <c r="B47" s="660" t="str">
        <f t="shared" si="0"/>
        <v>00 入力なし(非表示推奨)</v>
      </c>
      <c r="D47" s="736"/>
      <c r="E47" s="730"/>
      <c r="F47" s="731"/>
      <c r="G47" s="731"/>
      <c r="H47" s="732"/>
      <c r="I47" s="304"/>
      <c r="J47" s="305"/>
      <c r="K47" s="305"/>
      <c r="L47" s="306" t="str">
        <f t="shared" si="1"/>
        <v>-</v>
      </c>
      <c r="M47" s="511" t="str">
        <f>IF(I47="通院",SUMIF(治療費等集計表!$D$127:$D$137,E47,治療費等集計表!$G$127:$G$137),"-")</f>
        <v>-</v>
      </c>
      <c r="N47" s="514"/>
      <c r="O47" s="307"/>
    </row>
    <row r="48" spans="1:15" s="285" customFormat="1" ht="18" customHeight="1" x14ac:dyDescent="0.4">
      <c r="A48" s="660" t="s">
        <v>35</v>
      </c>
      <c r="B48" s="660" t="str">
        <f t="shared" si="0"/>
        <v>00 入力なし(非表示推奨)</v>
      </c>
      <c r="D48" s="736"/>
      <c r="E48" s="730"/>
      <c r="F48" s="731"/>
      <c r="G48" s="731"/>
      <c r="H48" s="732"/>
      <c r="I48" s="304"/>
      <c r="J48" s="305"/>
      <c r="K48" s="305"/>
      <c r="L48" s="306" t="str">
        <f t="shared" si="1"/>
        <v>-</v>
      </c>
      <c r="M48" s="511" t="str">
        <f>IF(I48="通院",SUMIF(治療費等集計表!$D$127:$D$137,E48,治療費等集計表!$G$127:$G$137),"-")</f>
        <v>-</v>
      </c>
      <c r="N48" s="514"/>
      <c r="O48" s="307"/>
    </row>
    <row r="49" spans="1:15" s="285" customFormat="1" ht="18" customHeight="1" x14ac:dyDescent="0.4">
      <c r="A49" s="660" t="s">
        <v>35</v>
      </c>
      <c r="B49" s="660" t="str">
        <f t="shared" si="0"/>
        <v>00 入力なし(非表示推奨)</v>
      </c>
      <c r="D49" s="736"/>
      <c r="E49" s="730"/>
      <c r="F49" s="731"/>
      <c r="G49" s="731"/>
      <c r="H49" s="732"/>
      <c r="I49" s="304"/>
      <c r="J49" s="305"/>
      <c r="K49" s="305"/>
      <c r="L49" s="306" t="str">
        <f t="shared" si="1"/>
        <v>-</v>
      </c>
      <c r="M49" s="511" t="str">
        <f>IF(I49="通院",SUMIF(治療費等集計表!$D$127:$D$137,E49,治療費等集計表!$G$127:$G$137),"-")</f>
        <v>-</v>
      </c>
      <c r="N49" s="514"/>
      <c r="O49" s="307"/>
    </row>
    <row r="50" spans="1:15" s="285" customFormat="1" ht="18" customHeight="1" x14ac:dyDescent="0.4">
      <c r="A50" s="660" t="s">
        <v>35</v>
      </c>
      <c r="B50" s="660" t="str">
        <f t="shared" si="0"/>
        <v>00 入力なし(非表示推奨)</v>
      </c>
      <c r="D50" s="736"/>
      <c r="E50" s="730"/>
      <c r="F50" s="731"/>
      <c r="G50" s="731"/>
      <c r="H50" s="732"/>
      <c r="I50" s="304"/>
      <c r="J50" s="305"/>
      <c r="K50" s="305"/>
      <c r="L50" s="306" t="str">
        <f t="shared" si="1"/>
        <v>-</v>
      </c>
      <c r="M50" s="511" t="str">
        <f>IF(I50="通院",SUMIF(治療費等集計表!$D$127:$D$137,E50,治療費等集計表!$G$127:$G$137),"-")</f>
        <v>-</v>
      </c>
      <c r="N50" s="514"/>
      <c r="O50" s="307"/>
    </row>
    <row r="51" spans="1:15" s="285" customFormat="1" ht="18" customHeight="1" x14ac:dyDescent="0.4">
      <c r="A51" s="660" t="s">
        <v>35</v>
      </c>
      <c r="B51" s="660" t="str">
        <f t="shared" si="0"/>
        <v>00 入力なし(非表示推奨)</v>
      </c>
      <c r="D51" s="736"/>
      <c r="E51" s="742"/>
      <c r="F51" s="743"/>
      <c r="G51" s="743"/>
      <c r="H51" s="743"/>
      <c r="I51" s="304"/>
      <c r="J51" s="305"/>
      <c r="K51" s="305"/>
      <c r="L51" s="306" t="str">
        <f t="shared" si="1"/>
        <v>-</v>
      </c>
      <c r="M51" s="511" t="str">
        <f>IF(I51="通院",SUMIF(治療費等集計表!$D$127:$D$137,E51,治療費等集計表!$G$127:$G$137),"-")</f>
        <v>-</v>
      </c>
      <c r="N51" s="514"/>
      <c r="O51" s="307"/>
    </row>
    <row r="52" spans="1:15" s="285" customFormat="1" ht="18" customHeight="1" x14ac:dyDescent="0.4">
      <c r="A52" s="660" t="s">
        <v>35</v>
      </c>
      <c r="B52" s="660" t="str">
        <f t="shared" si="0"/>
        <v>00 入力なし(非表示推奨)</v>
      </c>
      <c r="D52" s="736"/>
      <c r="E52" s="730"/>
      <c r="F52" s="731"/>
      <c r="G52" s="731"/>
      <c r="H52" s="732"/>
      <c r="I52" s="304"/>
      <c r="J52" s="305"/>
      <c r="K52" s="305"/>
      <c r="L52" s="306" t="str">
        <f t="shared" si="1"/>
        <v>-</v>
      </c>
      <c r="M52" s="511" t="str">
        <f>IF(I52="通院",SUMIF(治療費等集計表!$D$127:$D$137,E52,治療費等集計表!$G$127:$G$137),"-")</f>
        <v>-</v>
      </c>
      <c r="N52" s="514"/>
      <c r="O52" s="307"/>
    </row>
    <row r="53" spans="1:15" s="285" customFormat="1" ht="18" customHeight="1" x14ac:dyDescent="0.4">
      <c r="A53" s="660" t="s">
        <v>35</v>
      </c>
      <c r="B53" s="660" t="str">
        <f t="shared" si="0"/>
        <v>00 入力なし(非表示推奨)</v>
      </c>
      <c r="D53" s="736"/>
      <c r="E53" s="730"/>
      <c r="F53" s="731"/>
      <c r="G53" s="731"/>
      <c r="H53" s="732"/>
      <c r="I53" s="304"/>
      <c r="J53" s="305"/>
      <c r="K53" s="305"/>
      <c r="L53" s="306" t="str">
        <f t="shared" si="1"/>
        <v>-</v>
      </c>
      <c r="M53" s="511" t="str">
        <f>IF(I53="通院",SUMIF(治療費等集計表!$D$127:$D$137,E53,治療費等集計表!$G$127:$G$137),"-")</f>
        <v>-</v>
      </c>
      <c r="N53" s="514"/>
      <c r="O53" s="307"/>
    </row>
    <row r="54" spans="1:15" s="285" customFormat="1" ht="18" customHeight="1" x14ac:dyDescent="0.4">
      <c r="A54" s="660" t="s">
        <v>35</v>
      </c>
      <c r="B54" s="660" t="str">
        <f t="shared" si="0"/>
        <v>00 入力なし(非表示推奨)</v>
      </c>
      <c r="D54" s="736"/>
      <c r="E54" s="730"/>
      <c r="F54" s="731"/>
      <c r="G54" s="731"/>
      <c r="H54" s="732"/>
      <c r="I54" s="304"/>
      <c r="J54" s="305"/>
      <c r="K54" s="305"/>
      <c r="L54" s="306" t="str">
        <f t="shared" si="1"/>
        <v>-</v>
      </c>
      <c r="M54" s="511" t="str">
        <f>IF(I54="通院",SUMIF(治療費等集計表!$D$127:$D$137,E54,治療費等集計表!$G$127:$G$137),"-")</f>
        <v>-</v>
      </c>
      <c r="N54" s="514"/>
      <c r="O54" s="307"/>
    </row>
    <row r="55" spans="1:15" s="285" customFormat="1" ht="18" customHeight="1" x14ac:dyDescent="0.4">
      <c r="A55" s="660" t="s">
        <v>35</v>
      </c>
      <c r="B55" s="660" t="str">
        <f t="shared" si="0"/>
        <v>00 入力なし(非表示推奨)</v>
      </c>
      <c r="D55" s="736"/>
      <c r="E55" s="730"/>
      <c r="F55" s="731"/>
      <c r="G55" s="731"/>
      <c r="H55" s="732"/>
      <c r="I55" s="304"/>
      <c r="J55" s="305"/>
      <c r="K55" s="305"/>
      <c r="L55" s="306" t="str">
        <f t="shared" si="1"/>
        <v>-</v>
      </c>
      <c r="M55" s="511" t="str">
        <f>IF(I55="通院",SUMIF(治療費等集計表!$D$127:$D$137,E55,治療費等集計表!$G$127:$G$137),"-")</f>
        <v>-</v>
      </c>
      <c r="N55" s="514"/>
      <c r="O55" s="307"/>
    </row>
    <row r="56" spans="1:15" s="285" customFormat="1" ht="18" customHeight="1" x14ac:dyDescent="0.4">
      <c r="A56" s="660" t="s">
        <v>35</v>
      </c>
      <c r="B56" s="660" t="str">
        <f t="shared" si="0"/>
        <v>00 入力なし(非表示推奨)</v>
      </c>
      <c r="D56" s="736"/>
      <c r="E56" s="730"/>
      <c r="F56" s="731"/>
      <c r="G56" s="731"/>
      <c r="H56" s="732"/>
      <c r="I56" s="304"/>
      <c r="J56" s="305"/>
      <c r="K56" s="305"/>
      <c r="L56" s="306" t="str">
        <f t="shared" si="1"/>
        <v>-</v>
      </c>
      <c r="M56" s="511" t="str">
        <f>IF(I56="通院",SUMIF(治療費等集計表!$D$127:$D$137,E56,治療費等集計表!$G$127:$G$137),"-")</f>
        <v>-</v>
      </c>
      <c r="N56" s="514"/>
      <c r="O56" s="307"/>
    </row>
    <row r="57" spans="1:15" s="285" customFormat="1" ht="18" customHeight="1" x14ac:dyDescent="0.4">
      <c r="A57" s="660" t="s">
        <v>35</v>
      </c>
      <c r="B57" s="660" t="str">
        <f t="shared" si="0"/>
        <v>00 入力なし(非表示推奨)</v>
      </c>
      <c r="D57" s="736"/>
      <c r="E57" s="730"/>
      <c r="F57" s="731"/>
      <c r="G57" s="731"/>
      <c r="H57" s="732"/>
      <c r="I57" s="304"/>
      <c r="J57" s="305"/>
      <c r="K57" s="305"/>
      <c r="L57" s="306" t="str">
        <f t="shared" si="1"/>
        <v>-</v>
      </c>
      <c r="M57" s="511" t="str">
        <f>IF(I57="通院",SUMIF(治療費等集計表!$D$127:$D$137,E57,治療費等集計表!$G$127:$G$137),"-")</f>
        <v>-</v>
      </c>
      <c r="N57" s="514"/>
      <c r="O57" s="307"/>
    </row>
    <row r="58" spans="1:15" s="285" customFormat="1" ht="18" customHeight="1" x14ac:dyDescent="0.4">
      <c r="A58" s="660" t="s">
        <v>35</v>
      </c>
      <c r="B58" s="660" t="str">
        <f t="shared" si="0"/>
        <v>00 入力なし(非表示推奨)</v>
      </c>
      <c r="D58" s="736"/>
      <c r="E58" s="730"/>
      <c r="F58" s="731"/>
      <c r="G58" s="731"/>
      <c r="H58" s="732"/>
      <c r="I58" s="304"/>
      <c r="J58" s="305"/>
      <c r="K58" s="305"/>
      <c r="L58" s="306" t="str">
        <f t="shared" si="1"/>
        <v>-</v>
      </c>
      <c r="M58" s="511" t="str">
        <f>IF(I58="通院",SUMIF(治療費等集計表!$D$127:$D$137,E58,治療費等集計表!$G$127:$G$137),"-")</f>
        <v>-</v>
      </c>
      <c r="N58" s="514"/>
      <c r="O58" s="307"/>
    </row>
    <row r="59" spans="1:15" s="285" customFormat="1" ht="18" customHeight="1" x14ac:dyDescent="0.4">
      <c r="A59" s="660" t="s">
        <v>35</v>
      </c>
      <c r="B59" s="660" t="str">
        <f t="shared" si="0"/>
        <v>00 入力なし(非表示推奨)</v>
      </c>
      <c r="D59" s="736"/>
      <c r="E59" s="730"/>
      <c r="F59" s="731"/>
      <c r="G59" s="731"/>
      <c r="H59" s="732"/>
      <c r="I59" s="304"/>
      <c r="J59" s="305"/>
      <c r="K59" s="305"/>
      <c r="L59" s="306" t="str">
        <f t="shared" si="1"/>
        <v>-</v>
      </c>
      <c r="M59" s="511" t="str">
        <f>IF(I59="通院",SUMIF(治療費等集計表!$D$127:$D$137,E59,治療費等集計表!$G$127:$G$137),"-")</f>
        <v>-</v>
      </c>
      <c r="N59" s="514"/>
      <c r="O59" s="307"/>
    </row>
    <row r="60" spans="1:15" s="285" customFormat="1" ht="18" customHeight="1" x14ac:dyDescent="0.4">
      <c r="A60" s="660" t="s">
        <v>35</v>
      </c>
      <c r="B60" s="660" t="str">
        <f t="shared" si="0"/>
        <v>00 入力なし(非表示推奨)</v>
      </c>
      <c r="D60" s="736"/>
      <c r="E60" s="742"/>
      <c r="F60" s="743"/>
      <c r="G60" s="743"/>
      <c r="H60" s="743"/>
      <c r="I60" s="304"/>
      <c r="J60" s="305"/>
      <c r="K60" s="305"/>
      <c r="L60" s="306" t="str">
        <f t="shared" si="1"/>
        <v>-</v>
      </c>
      <c r="M60" s="511" t="str">
        <f>IF(I60="通院",SUMIF(治療費等集計表!$D$127:$D$137,E60,治療費等集計表!$G$127:$G$137),"-")</f>
        <v>-</v>
      </c>
      <c r="N60" s="514"/>
      <c r="O60" s="307"/>
    </row>
    <row r="61" spans="1:15" s="285" customFormat="1" ht="18" customHeight="1" x14ac:dyDescent="0.4">
      <c r="A61" s="660" t="s">
        <v>35</v>
      </c>
      <c r="B61" s="660" t="str">
        <f t="shared" si="0"/>
        <v>00 入力なし(非表示推奨)</v>
      </c>
      <c r="D61" s="736"/>
      <c r="E61" s="730"/>
      <c r="F61" s="731"/>
      <c r="G61" s="731"/>
      <c r="H61" s="732"/>
      <c r="I61" s="304"/>
      <c r="J61" s="305"/>
      <c r="K61" s="305"/>
      <c r="L61" s="306" t="str">
        <f t="shared" si="1"/>
        <v>-</v>
      </c>
      <c r="M61" s="511" t="str">
        <f>IF(I61="通院",SUMIF(治療費等集計表!$D$127:$D$137,E61,治療費等集計表!$G$127:$G$137),"-")</f>
        <v>-</v>
      </c>
      <c r="N61" s="514"/>
      <c r="O61" s="307"/>
    </row>
    <row r="62" spans="1:15" s="285" customFormat="1" ht="18" customHeight="1" x14ac:dyDescent="0.4">
      <c r="A62" s="660" t="s">
        <v>35</v>
      </c>
      <c r="B62" s="660" t="str">
        <f t="shared" si="0"/>
        <v>00 入力なし(非表示推奨)</v>
      </c>
      <c r="D62" s="736"/>
      <c r="E62" s="730"/>
      <c r="F62" s="731"/>
      <c r="G62" s="731"/>
      <c r="H62" s="732"/>
      <c r="I62" s="304"/>
      <c r="J62" s="305"/>
      <c r="K62" s="305"/>
      <c r="L62" s="306" t="str">
        <f t="shared" si="1"/>
        <v>-</v>
      </c>
      <c r="M62" s="511" t="str">
        <f>IF(I62="通院",SUMIF(治療費等集計表!$D$127:$D$137,E62,治療費等集計表!$G$127:$G$137),"-")</f>
        <v>-</v>
      </c>
      <c r="N62" s="514"/>
      <c r="O62" s="307"/>
    </row>
    <row r="63" spans="1:15" s="285" customFormat="1" ht="18" customHeight="1" x14ac:dyDescent="0.4">
      <c r="A63" s="660" t="s">
        <v>35</v>
      </c>
      <c r="B63" s="660" t="str">
        <f t="shared" si="0"/>
        <v>00 入力なし(非表示推奨)</v>
      </c>
      <c r="D63" s="736"/>
      <c r="E63" s="730"/>
      <c r="F63" s="731"/>
      <c r="G63" s="731"/>
      <c r="H63" s="732"/>
      <c r="I63" s="304"/>
      <c r="J63" s="305"/>
      <c r="K63" s="305"/>
      <c r="L63" s="306" t="str">
        <f t="shared" si="1"/>
        <v>-</v>
      </c>
      <c r="M63" s="511" t="str">
        <f>IF(I63="通院",SUMIF(治療費等集計表!$D$127:$D$137,E63,治療費等集計表!$G$127:$G$137),"-")</f>
        <v>-</v>
      </c>
      <c r="N63" s="514"/>
      <c r="O63" s="307"/>
    </row>
    <row r="64" spans="1:15" s="285" customFormat="1" ht="18" customHeight="1" x14ac:dyDescent="0.4">
      <c r="A64" s="660" t="s">
        <v>35</v>
      </c>
      <c r="B64" s="660" t="str">
        <f t="shared" si="0"/>
        <v>00 入力なし(非表示推奨)</v>
      </c>
      <c r="D64" s="736"/>
      <c r="E64" s="730"/>
      <c r="F64" s="731"/>
      <c r="G64" s="731"/>
      <c r="H64" s="732"/>
      <c r="I64" s="304"/>
      <c r="J64" s="305"/>
      <c r="K64" s="305"/>
      <c r="L64" s="306" t="str">
        <f t="shared" si="1"/>
        <v>-</v>
      </c>
      <c r="M64" s="511" t="str">
        <f>IF(I64="通院",SUMIF(治療費等集計表!$D$127:$D$137,E64,治療費等集計表!$G$127:$G$137),"-")</f>
        <v>-</v>
      </c>
      <c r="N64" s="514"/>
      <c r="O64" s="307"/>
    </row>
    <row r="65" spans="1:15" s="285" customFormat="1" ht="18" customHeight="1" x14ac:dyDescent="0.4">
      <c r="A65" s="660" t="s">
        <v>35</v>
      </c>
      <c r="B65" s="660" t="str">
        <f t="shared" si="0"/>
        <v>00 入力なし(非表示推奨)</v>
      </c>
      <c r="D65" s="736"/>
      <c r="E65" s="742"/>
      <c r="F65" s="743"/>
      <c r="G65" s="743"/>
      <c r="H65" s="743"/>
      <c r="I65" s="304"/>
      <c r="J65" s="305"/>
      <c r="K65" s="305"/>
      <c r="L65" s="306" t="str">
        <f t="shared" si="1"/>
        <v>-</v>
      </c>
      <c r="M65" s="511" t="str">
        <f>IF(I65="通院",SUMIF(治療費等集計表!$D$127:$D$137,E65,治療費等集計表!$G$127:$G$137),"-")</f>
        <v>-</v>
      </c>
      <c r="N65" s="514"/>
      <c r="O65" s="307"/>
    </row>
    <row r="66" spans="1:15" s="285" customFormat="1" ht="18" customHeight="1" x14ac:dyDescent="0.4">
      <c r="A66" s="660" t="s">
        <v>35</v>
      </c>
      <c r="B66" s="660" t="str">
        <f>IF(I66="","00 入力なし(非表示推奨)","01 入力あり")</f>
        <v>00 入力なし(非表示推奨)</v>
      </c>
      <c r="D66" s="736"/>
      <c r="E66" s="744" t="s">
        <v>48</v>
      </c>
      <c r="F66" s="745"/>
      <c r="G66" s="745"/>
      <c r="H66" s="745"/>
      <c r="I66" s="308"/>
      <c r="J66" s="308"/>
      <c r="K66" s="308"/>
      <c r="L66" s="308"/>
      <c r="M66" s="309"/>
      <c r="N66" s="515"/>
      <c r="O66" s="310"/>
    </row>
    <row r="67" spans="1:15" s="285" customFormat="1" ht="18" customHeight="1" x14ac:dyDescent="0.4">
      <c r="A67" s="660" t="s">
        <v>35</v>
      </c>
      <c r="B67" s="660" t="s">
        <v>3</v>
      </c>
      <c r="D67" s="736"/>
      <c r="E67" s="742" t="s">
        <v>49</v>
      </c>
      <c r="F67" s="743"/>
      <c r="G67" s="743"/>
      <c r="H67" s="743"/>
      <c r="I67" s="304"/>
      <c r="J67" s="304"/>
      <c r="K67" s="304"/>
      <c r="L67" s="304"/>
      <c r="M67" s="311"/>
      <c r="N67" s="514"/>
      <c r="O67" s="307"/>
    </row>
    <row r="68" spans="1:15" s="285" customFormat="1" ht="18" customHeight="1" x14ac:dyDescent="0.4">
      <c r="A68" s="660" t="s">
        <v>35</v>
      </c>
      <c r="B68" s="660" t="s">
        <v>3</v>
      </c>
      <c r="D68" s="737"/>
      <c r="E68" s="746"/>
      <c r="F68" s="747"/>
      <c r="G68" s="747"/>
      <c r="H68" s="747"/>
      <c r="I68" s="312" t="s">
        <v>50</v>
      </c>
      <c r="J68" s="313">
        <f ca="1">MIN(J42:INDIRECT("R"&amp;ROW()-1&amp;"C"&amp;COLUMN(),FALSE))</f>
        <v>44927</v>
      </c>
      <c r="K68" s="313">
        <f ca="1">MAX(K42:INDIRECT("R"&amp;ROW()-1&amp;"C"&amp;COLUMN(),FALSE))</f>
        <v>44927</v>
      </c>
      <c r="L68" s="314">
        <f ca="1">SUM(L42:INDIRECT("R"&amp;ROW()-1&amp;"C"&amp;COLUMN(),FALSE))</f>
        <v>0</v>
      </c>
      <c r="M68" s="315">
        <f ca="1">SUM(M42:INDIRECT("R"&amp;ROW()-1&amp;"C"&amp;COLUMN(),FALSE))</f>
        <v>0</v>
      </c>
      <c r="N68" s="513"/>
      <c r="O68" s="299"/>
    </row>
    <row r="69" spans="1:15" s="285" customFormat="1" ht="18" customHeight="1" x14ac:dyDescent="0.4">
      <c r="A69" s="660" t="s">
        <v>35</v>
      </c>
      <c r="B69" s="660" t="s">
        <v>3</v>
      </c>
      <c r="D69" s="748" t="s">
        <v>51</v>
      </c>
      <c r="E69" s="561">
        <v>45292</v>
      </c>
      <c r="F69" s="757"/>
      <c r="G69" s="757"/>
      <c r="H69" s="758"/>
      <c r="I69" s="750">
        <f>IF(E69=0,"",IFERROR(ROUND((E69-$E$11)/30,1)," "))</f>
        <v>12.2</v>
      </c>
      <c r="J69" s="750"/>
      <c r="K69" s="763">
        <f>IFERROR(DATEDIF($I$38,E69,"Y"),"　")</f>
        <v>25</v>
      </c>
      <c r="L69" s="763"/>
      <c r="M69" s="764"/>
      <c r="N69" s="516"/>
      <c r="O69" s="316"/>
    </row>
    <row r="70" spans="1:15" s="285" customFormat="1" ht="18" customHeight="1" x14ac:dyDescent="0.4">
      <c r="A70" s="660" t="s">
        <v>35</v>
      </c>
      <c r="B70" s="660" t="s">
        <v>3</v>
      </c>
      <c r="D70" s="749"/>
      <c r="E70" s="562"/>
      <c r="F70" s="759"/>
      <c r="G70" s="759"/>
      <c r="H70" s="760"/>
      <c r="I70" s="765" t="str">
        <f>IF(E70=0,"",IFERROR(ROUND((E70-$E$11)/30,1)," "))</f>
        <v/>
      </c>
      <c r="J70" s="765"/>
      <c r="K70" s="766" t="str">
        <f>IFERROR(DATEDIF($I$38,E70,"Y"),"　")</f>
        <v>　</v>
      </c>
      <c r="L70" s="766"/>
      <c r="M70" s="767"/>
      <c r="N70" s="517"/>
      <c r="O70" s="317"/>
    </row>
    <row r="71" spans="1:15" s="285" customFormat="1" ht="18" customHeight="1" x14ac:dyDescent="0.4">
      <c r="A71" s="660" t="s">
        <v>35</v>
      </c>
      <c r="B71" s="660" t="s">
        <v>3</v>
      </c>
      <c r="D71" s="761" t="s">
        <v>52</v>
      </c>
      <c r="E71" s="770" t="s">
        <v>53</v>
      </c>
      <c r="F71" s="771"/>
      <c r="G71" s="771"/>
      <c r="H71" s="771"/>
      <c r="I71" s="739" t="s">
        <v>54</v>
      </c>
      <c r="J71" s="739"/>
      <c r="K71" s="751" t="s">
        <v>55</v>
      </c>
      <c r="L71" s="751"/>
      <c r="M71" s="752"/>
      <c r="N71" s="508"/>
      <c r="O71" s="301"/>
    </row>
    <row r="72" spans="1:15" s="285" customFormat="1" ht="18" customHeight="1" x14ac:dyDescent="0.4">
      <c r="A72" s="660" t="s">
        <v>35</v>
      </c>
      <c r="B72" s="660" t="s">
        <v>3</v>
      </c>
      <c r="D72" s="720"/>
      <c r="E72" s="776"/>
      <c r="F72" s="777"/>
      <c r="G72" s="777"/>
      <c r="H72" s="777"/>
      <c r="I72" s="778" t="s">
        <v>56</v>
      </c>
      <c r="J72" s="778"/>
      <c r="K72" s="753"/>
      <c r="L72" s="753"/>
      <c r="M72" s="754"/>
      <c r="N72" s="516"/>
      <c r="O72" s="524"/>
    </row>
    <row r="73" spans="1:15" s="285" customFormat="1" ht="18" customHeight="1" x14ac:dyDescent="0.4">
      <c r="A73" s="660" t="s">
        <v>35</v>
      </c>
      <c r="B73" s="660" t="str">
        <f>IF(E73="","00 入力なし(非表示推奨)","01 入力あり")</f>
        <v>00 入力なし(非表示推奨)</v>
      </c>
      <c r="D73" s="720"/>
      <c r="E73" s="774"/>
      <c r="F73" s="775"/>
      <c r="G73" s="775"/>
      <c r="H73" s="775"/>
      <c r="I73" s="755"/>
      <c r="J73" s="755"/>
      <c r="K73" s="755"/>
      <c r="L73" s="755"/>
      <c r="M73" s="756"/>
      <c r="N73" s="275"/>
      <c r="O73" s="525"/>
    </row>
    <row r="74" spans="1:15" s="285" customFormat="1" ht="18" customHeight="1" x14ac:dyDescent="0.4">
      <c r="A74" s="660" t="s">
        <v>35</v>
      </c>
      <c r="B74" s="660" t="str">
        <f t="shared" ref="B74:B77" si="2">IF(E74="","00 入力なし(非表示推奨)","01 入力あり")</f>
        <v>00 入力なし(非表示推奨)</v>
      </c>
      <c r="D74" s="720"/>
      <c r="E74" s="774"/>
      <c r="F74" s="775"/>
      <c r="G74" s="775"/>
      <c r="H74" s="775"/>
      <c r="I74" s="755"/>
      <c r="J74" s="755"/>
      <c r="K74" s="755"/>
      <c r="L74" s="755"/>
      <c r="M74" s="756"/>
      <c r="N74" s="275"/>
      <c r="O74" s="525"/>
    </row>
    <row r="75" spans="1:15" s="285" customFormat="1" ht="18" customHeight="1" x14ac:dyDescent="0.4">
      <c r="A75" s="660" t="s">
        <v>35</v>
      </c>
      <c r="B75" s="660" t="str">
        <f t="shared" si="2"/>
        <v>00 入力なし(非表示推奨)</v>
      </c>
      <c r="D75" s="720"/>
      <c r="E75" s="774"/>
      <c r="F75" s="775"/>
      <c r="G75" s="775"/>
      <c r="H75" s="775"/>
      <c r="I75" s="755"/>
      <c r="J75" s="755"/>
      <c r="K75" s="755"/>
      <c r="L75" s="755"/>
      <c r="M75" s="756"/>
      <c r="N75" s="275"/>
      <c r="O75" s="525"/>
    </row>
    <row r="76" spans="1:15" s="285" customFormat="1" ht="18" customHeight="1" x14ac:dyDescent="0.4">
      <c r="A76" s="660" t="s">
        <v>35</v>
      </c>
      <c r="B76" s="660" t="str">
        <f t="shared" si="2"/>
        <v>00 入力なし(非表示推奨)</v>
      </c>
      <c r="D76" s="720"/>
      <c r="E76" s="774"/>
      <c r="F76" s="775"/>
      <c r="G76" s="775"/>
      <c r="H76" s="775"/>
      <c r="I76" s="755"/>
      <c r="J76" s="755"/>
      <c r="K76" s="755"/>
      <c r="L76" s="755"/>
      <c r="M76" s="756"/>
      <c r="N76" s="275"/>
      <c r="O76" s="525"/>
    </row>
    <row r="77" spans="1:15" s="285" customFormat="1" ht="18" customHeight="1" x14ac:dyDescent="0.4">
      <c r="A77" s="660" t="s">
        <v>35</v>
      </c>
      <c r="B77" s="660" t="str">
        <f t="shared" si="2"/>
        <v>00 入力なし(非表示推奨)</v>
      </c>
      <c r="D77" s="720"/>
      <c r="E77" s="772"/>
      <c r="F77" s="773"/>
      <c r="G77" s="773"/>
      <c r="H77" s="773"/>
      <c r="I77" s="768"/>
      <c r="J77" s="768"/>
      <c r="K77" s="768"/>
      <c r="L77" s="768"/>
      <c r="M77" s="769"/>
      <c r="N77" s="673"/>
      <c r="O77" s="526"/>
    </row>
    <row r="78" spans="1:15" s="285" customFormat="1" ht="54" customHeight="1" x14ac:dyDescent="0.4">
      <c r="A78" s="660" t="s">
        <v>35</v>
      </c>
      <c r="B78" s="660" t="s">
        <v>3</v>
      </c>
      <c r="D78" s="762"/>
      <c r="E78" s="506" t="s">
        <v>57</v>
      </c>
      <c r="F78" s="779"/>
      <c r="G78" s="780"/>
      <c r="H78" s="780"/>
      <c r="I78" s="780"/>
      <c r="J78" s="780"/>
      <c r="K78" s="780"/>
      <c r="L78" s="780"/>
      <c r="M78" s="780"/>
      <c r="N78" s="508"/>
      <c r="O78" s="301"/>
    </row>
    <row r="79" spans="1:15" s="285" customFormat="1" ht="53.25" customHeight="1" thickBot="1" x14ac:dyDescent="0.45">
      <c r="A79" s="660" t="s">
        <v>35</v>
      </c>
      <c r="B79" s="660" t="s">
        <v>3</v>
      </c>
      <c r="D79" s="294" t="s">
        <v>58</v>
      </c>
      <c r="E79" s="686"/>
      <c r="F79" s="686"/>
      <c r="G79" s="686"/>
      <c r="H79" s="686"/>
      <c r="I79" s="686"/>
      <c r="J79" s="686"/>
      <c r="K79" s="686"/>
      <c r="L79" s="686"/>
      <c r="M79" s="686"/>
      <c r="N79" s="509"/>
      <c r="O79" s="295"/>
    </row>
  </sheetData>
  <sheetProtection sheet="1" formatCells="0" formatColumns="0" formatRows="0" insertColumns="0" insertHyperlinks="0" autoFilter="0"/>
  <autoFilter ref="A1:B79" xr:uid="{00000000-0009-0000-0000-000000000000}"/>
  <mergeCells count="135">
    <mergeCell ref="G16:I16"/>
    <mergeCell ref="K16:M16"/>
    <mergeCell ref="E17:E18"/>
    <mergeCell ref="F17:I17"/>
    <mergeCell ref="K17:M17"/>
    <mergeCell ref="N17:N18"/>
    <mergeCell ref="O17:O18"/>
    <mergeCell ref="G18:I18"/>
    <mergeCell ref="K18:M18"/>
    <mergeCell ref="O27:O28"/>
    <mergeCell ref="O29:O30"/>
    <mergeCell ref="O31:O32"/>
    <mergeCell ref="O33:O34"/>
    <mergeCell ref="O38:O39"/>
    <mergeCell ref="N27:N28"/>
    <mergeCell ref="N29:N30"/>
    <mergeCell ref="N31:N32"/>
    <mergeCell ref="N33:N34"/>
    <mergeCell ref="F33:M33"/>
    <mergeCell ref="E62:H62"/>
    <mergeCell ref="E63:H63"/>
    <mergeCell ref="E64:H64"/>
    <mergeCell ref="E65:H65"/>
    <mergeCell ref="E55:H55"/>
    <mergeCell ref="E56:H56"/>
    <mergeCell ref="E57:H57"/>
    <mergeCell ref="E58:H58"/>
    <mergeCell ref="E59:H59"/>
    <mergeCell ref="E60:H60"/>
    <mergeCell ref="E61:H61"/>
    <mergeCell ref="E79:M79"/>
    <mergeCell ref="K69:M69"/>
    <mergeCell ref="I70:J70"/>
    <mergeCell ref="K70:M70"/>
    <mergeCell ref="K74:M74"/>
    <mergeCell ref="K77:M77"/>
    <mergeCell ref="K75:M75"/>
    <mergeCell ref="I77:J77"/>
    <mergeCell ref="E71:H71"/>
    <mergeCell ref="E77:H77"/>
    <mergeCell ref="E76:H76"/>
    <mergeCell ref="E75:H75"/>
    <mergeCell ref="E74:H74"/>
    <mergeCell ref="E73:H73"/>
    <mergeCell ref="E72:H72"/>
    <mergeCell ref="I76:J76"/>
    <mergeCell ref="I75:J75"/>
    <mergeCell ref="I74:J74"/>
    <mergeCell ref="I73:J73"/>
    <mergeCell ref="I72:J72"/>
    <mergeCell ref="I71:J71"/>
    <mergeCell ref="F78:M78"/>
    <mergeCell ref="E67:H67"/>
    <mergeCell ref="E68:H68"/>
    <mergeCell ref="D69:D70"/>
    <mergeCell ref="I69:J69"/>
    <mergeCell ref="K71:M71"/>
    <mergeCell ref="K72:M72"/>
    <mergeCell ref="K73:M73"/>
    <mergeCell ref="K76:M76"/>
    <mergeCell ref="F69:H69"/>
    <mergeCell ref="F70:H70"/>
    <mergeCell ref="D71:D78"/>
    <mergeCell ref="D38:D39"/>
    <mergeCell ref="E38:F39"/>
    <mergeCell ref="G38:H38"/>
    <mergeCell ref="I38:J38"/>
    <mergeCell ref="K38:L38"/>
    <mergeCell ref="G39:H39"/>
    <mergeCell ref="I39:M39"/>
    <mergeCell ref="E54:H54"/>
    <mergeCell ref="E40:M40"/>
    <mergeCell ref="D41:D68"/>
    <mergeCell ref="E41:H41"/>
    <mergeCell ref="E42:H42"/>
    <mergeCell ref="E43:H43"/>
    <mergeCell ref="E44:H44"/>
    <mergeCell ref="E45:H45"/>
    <mergeCell ref="E46:H46"/>
    <mergeCell ref="E47:H47"/>
    <mergeCell ref="E48:H48"/>
    <mergeCell ref="E49:H49"/>
    <mergeCell ref="E50:H50"/>
    <mergeCell ref="E51:H51"/>
    <mergeCell ref="E52:H52"/>
    <mergeCell ref="E53:H53"/>
    <mergeCell ref="E66:H66"/>
    <mergeCell ref="D1:J1"/>
    <mergeCell ref="O13:O14"/>
    <mergeCell ref="G14:I14"/>
    <mergeCell ref="K14:M14"/>
    <mergeCell ref="E21:E22"/>
    <mergeCell ref="F21:I21"/>
    <mergeCell ref="K21:M21"/>
    <mergeCell ref="N21:N22"/>
    <mergeCell ref="O21:O22"/>
    <mergeCell ref="G22:I22"/>
    <mergeCell ref="K22:M22"/>
    <mergeCell ref="N13:N14"/>
    <mergeCell ref="E19:E20"/>
    <mergeCell ref="F19:I19"/>
    <mergeCell ref="K19:M19"/>
    <mergeCell ref="N19:N20"/>
    <mergeCell ref="O19:O20"/>
    <mergeCell ref="G20:I20"/>
    <mergeCell ref="K20:M20"/>
    <mergeCell ref="E15:E16"/>
    <mergeCell ref="F15:I15"/>
    <mergeCell ref="K15:M15"/>
    <mergeCell ref="N15:N16"/>
    <mergeCell ref="O15:O16"/>
    <mergeCell ref="D27:D28"/>
    <mergeCell ref="E28:M28"/>
    <mergeCell ref="E37:M37"/>
    <mergeCell ref="D31:D32"/>
    <mergeCell ref="E23:M23"/>
    <mergeCell ref="E26:M26"/>
    <mergeCell ref="D2:F2"/>
    <mergeCell ref="D3:F3"/>
    <mergeCell ref="I11:M11"/>
    <mergeCell ref="E12:M12"/>
    <mergeCell ref="D13:D22"/>
    <mergeCell ref="E13:E14"/>
    <mergeCell ref="F13:I13"/>
    <mergeCell ref="K13:M13"/>
    <mergeCell ref="D7:N7"/>
    <mergeCell ref="E10:M10"/>
    <mergeCell ref="E32:M32"/>
    <mergeCell ref="D29:D30"/>
    <mergeCell ref="E30:M30"/>
    <mergeCell ref="D33:D34"/>
    <mergeCell ref="E34:M34"/>
    <mergeCell ref="F27:M27"/>
    <mergeCell ref="F29:M29"/>
    <mergeCell ref="F31:M31"/>
  </mergeCells>
  <phoneticPr fontId="2"/>
  <dataValidations count="8">
    <dataValidation allowBlank="1" showErrorMessage="1" prompt="実通院日数は「治療費等集計シート」から自動で転記されます（手入力も可能）。" sqref="M43:M67" xr:uid="{00000000-0002-0000-0000-000000000000}"/>
    <dataValidation type="list" allowBlank="1" showInputMessage="1" sqref="O4" xr:uid="{00000000-0002-0000-0000-000001000000}">
      <formula1>"原告(ら)代理人,被告(ら)代理人,裁判所"</formula1>
    </dataValidation>
    <dataValidation type="list" allowBlank="1" showInputMessage="1" sqref="I42:I66" xr:uid="{00000000-0002-0000-0000-000002000000}">
      <formula1>"入院,通院,"</formula1>
    </dataValidation>
    <dataValidation allowBlank="1" showInputMessage="1" showErrorMessage="1" prompt="治療費等集計シートへの入力により、入通院日数は自動で転記されます。（手入力も可能）" sqref="D41:D68" xr:uid="{00000000-0002-0000-0000-000003000000}"/>
    <dataValidation showErrorMessage="1" prompt="「Ctr」l＋「；(セミコロン)」で今日の日付が入力できます。" sqref="N3:O3" xr:uid="{00000000-0002-0000-0000-000004000000}"/>
    <dataValidation type="list" allowBlank="1" showInputMessage="1" sqref="O69:O70" xr:uid="{9923B22B-22EC-4E63-B4C3-4DD183B22366}">
      <formula1>"認める,不知,※争う場合は被告の主張する症状固定日を「R7.12.1」形式で入力してください"</formula1>
    </dataValidation>
    <dataValidation type="list" allowBlank="1" sqref="D27:D34" xr:uid="{0D5D5911-DD02-46BF-8218-9B345838843E}">
      <formula1>"被告,※被告複数の場合は「被告●●」などと入力してください"</formula1>
    </dataValidation>
    <dataValidation allowBlank="1" showErrorMessage="1" prompt="実通院日数は「治療費等集計表」から自動で転記されます（手入力も可能）。" sqref="M42" xr:uid="{2EACB735-C672-413D-B470-D9665646EA73}"/>
  </dataValidations>
  <pageMargins left="0.98425196850393704" right="0.98425196850393704" top="1.1811023622047245" bottom="0.78740157480314965" header="0.39370078740157483" footer="0.39370078740157483"/>
  <pageSetup paperSize="9" scale="86" fitToHeight="0" orientation="landscape" r:id="rId1"/>
  <rowBreaks count="1" manualBreakCount="1">
    <brk id="35" min="3" max="14" man="1"/>
  </rowBreaks>
  <extLst>
    <ext xmlns:x14="http://schemas.microsoft.com/office/spreadsheetml/2009/9/main" uri="{CCE6A557-97BC-4b89-ADB6-D9C93CAAB3DF}">
      <x14:dataValidations xmlns:xm="http://schemas.microsoft.com/office/excel/2006/main" count="8">
        <x14:dataValidation type="list" allowBlank="1" showInputMessage="1" showErrorMessage="1" xr:uid="{557008BA-69E9-479A-81FC-F1973A28A55E}">
          <x14:formula1>
            <xm:f>'プルダウン選択肢（バックデータ）'!$D$2:$D$5</xm:f>
          </x14:formula1>
          <xm:sqref>E27 E33 E31 E29</xm:sqref>
        </x14:dataValidation>
        <x14:dataValidation type="list" allowBlank="1" showInputMessage="1" xr:uid="{EF4A6FAC-B756-424B-816E-10057412E38C}">
          <x14:formula1>
            <xm:f>'プルダウン選択肢（バックデータ）'!$C$2:$C$5</xm:f>
          </x14:formula1>
          <xm:sqref>O27:O34 O11:O23 O38:O40</xm:sqref>
        </x14:dataValidation>
        <x14:dataValidation type="list" allowBlank="1" showInputMessage="1" showErrorMessage="1" xr:uid="{9DB874EA-1521-4610-90C9-367CB2F69B62}">
          <x14:formula1>
            <xm:f>'プルダウン選択肢（バックデータ）'!$E$2:$E$5</xm:f>
          </x14:formula1>
          <xm:sqref>O42:O65</xm:sqref>
        </x14:dataValidation>
        <x14:dataValidation type="list" allowBlank="1" showInputMessage="1" xr:uid="{2AE2B46A-FD95-4B7E-8761-8522BFE0A092}">
          <x14:formula1>
            <xm:f>'プルダウン選択肢（バックデータ）'!$H$2:$H$3</xm:f>
          </x14:formula1>
          <xm:sqref>K72</xm:sqref>
        </x14:dataValidation>
        <x14:dataValidation type="list" allowBlank="1" showInputMessage="1" xr:uid="{FA31472A-C3E7-4BF3-8ABF-2A474588248D}">
          <x14:formula1>
            <xm:f>'プルダウン選択肢（バックデータ）'!$I$2:$I$5</xm:f>
          </x14:formula1>
          <xm:sqref>O72:O77</xm:sqref>
        </x14:dataValidation>
        <x14:dataValidation type="list" allowBlank="1" showInputMessage="1" xr:uid="{D41D833C-CE71-4AD8-8F23-20B7FCCF20A6}">
          <x14:formula1>
            <xm:f>'プルダウン選択肢（バックデータ）'!$B$2:$B$5</xm:f>
          </x14:formula1>
          <xm:sqref>G14:I14 G16:I16 G18:I18 G20:I20 G22:I22 K14:M14 K16:M16 K18:M18 K20:M20 K22:M22</xm:sqref>
        </x14:dataValidation>
        <x14:dataValidation type="list" allowBlank="1" showInputMessage="1" xr:uid="{D417823E-C3E6-439C-B17D-DDA1E3119F98}">
          <x14:formula1>
            <xm:f>'プルダウン選択肢（バックデータ）'!$A$2:$A$13</xm:f>
          </x14:formula1>
          <xm:sqref>F13:I13 F21:I21 F19:I19 F17:I17 F15:I15</xm:sqref>
        </x14:dataValidation>
        <x14:dataValidation type="list" allowBlank="1" showInputMessage="1" showErrorMessage="1" xr:uid="{9FB40D98-AB98-40BA-A227-2EAF361B8646}">
          <x14:formula1>
            <xm:f>'プルダウン選択肢（バックデータ）'!$F$2:$F$3</xm:f>
          </x14:formula1>
          <xm:sqref>D69:D70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S204"/>
  <sheetViews>
    <sheetView zoomScaleNormal="100" zoomScaleSheetLayoutView="85" workbookViewId="0">
      <pane ySplit="1" topLeftCell="A190" activePane="bottomLeft" state="frozen"/>
      <selection activeCell="E20" sqref="E20:M20"/>
      <selection pane="bottomLeft" activeCell="G200" sqref="G200"/>
    </sheetView>
  </sheetViews>
  <sheetFormatPr defaultColWidth="9" defaultRowHeight="18.75" customHeight="1" x14ac:dyDescent="0.4"/>
  <cols>
    <col min="1" max="2" width="2.625" style="629" customWidth="1"/>
    <col min="3" max="3" width="3.625" style="151" bestFit="1" customWidth="1"/>
    <col min="4" max="4" width="7.375" style="35" bestFit="1" customWidth="1"/>
    <col min="5" max="5" width="19.375" style="13" bestFit="1" customWidth="1"/>
    <col min="6" max="6" width="17.25" style="12" customWidth="1"/>
    <col min="7" max="7" width="31" style="11" bestFit="1" customWidth="1"/>
    <col min="8" max="8" width="7.375" style="11" bestFit="1" customWidth="1"/>
    <col min="9" max="9" width="13.375" style="12" customWidth="1"/>
    <col min="10" max="10" width="25.125" style="11" bestFit="1" customWidth="1"/>
    <col min="11" max="11" width="2.75" style="11" customWidth="1"/>
    <col min="12" max="12" width="13.375" style="12" customWidth="1"/>
    <col min="13" max="13" width="29.375" style="11" bestFit="1" customWidth="1"/>
    <col min="14" max="14" width="13.375" style="12" customWidth="1"/>
    <col min="15" max="15" width="29.375" style="11" bestFit="1" customWidth="1"/>
    <col min="16" max="16" width="13.375" style="12" customWidth="1"/>
    <col min="17" max="17" width="29.375" style="11" bestFit="1" customWidth="1"/>
    <col min="18" max="18" width="13.375" style="12" customWidth="1"/>
    <col min="19" max="19" width="29.375" style="11" bestFit="1" customWidth="1"/>
    <col min="20" max="16384" width="9" style="13"/>
  </cols>
  <sheetData>
    <row r="1" spans="1:19" s="4" customFormat="1" ht="18.75" customHeight="1" thickBot="1" x14ac:dyDescent="0.45">
      <c r="A1" s="630"/>
      <c r="B1" s="631"/>
      <c r="C1" s="1" t="s">
        <v>0</v>
      </c>
      <c r="D1" s="797" t="s">
        <v>59</v>
      </c>
      <c r="E1" s="798"/>
      <c r="F1" s="798"/>
      <c r="G1" s="799"/>
      <c r="H1" s="2"/>
      <c r="I1" s="2"/>
      <c r="J1" s="3"/>
      <c r="K1" s="3"/>
    </row>
    <row r="2" spans="1:19" s="4" customFormat="1" ht="18.75" customHeight="1" x14ac:dyDescent="0.4">
      <c r="A2" s="660" t="s">
        <v>2</v>
      </c>
      <c r="B2" s="660" t="s">
        <v>3</v>
      </c>
      <c r="C2" s="5"/>
      <c r="D2" s="689" t="str">
        <f>事案の概要!D3</f>
        <v>令和●年(ワ)第●●●●号</v>
      </c>
      <c r="E2" s="689"/>
      <c r="F2" s="689"/>
      <c r="G2" s="6"/>
      <c r="H2" s="6"/>
      <c r="I2" s="7" t="s">
        <v>6</v>
      </c>
      <c r="J2" s="8">
        <v>46023</v>
      </c>
      <c r="K2" s="8"/>
      <c r="L2" s="9"/>
      <c r="M2" s="6"/>
      <c r="N2" s="9"/>
      <c r="O2" s="6"/>
      <c r="P2" s="9"/>
      <c r="Q2" s="6"/>
      <c r="R2" s="9"/>
      <c r="S2" s="6"/>
    </row>
    <row r="3" spans="1:19" s="4" customFormat="1" ht="23.25" x14ac:dyDescent="0.4">
      <c r="A3" s="660" t="s">
        <v>2</v>
      </c>
      <c r="B3" s="660" t="s">
        <v>3</v>
      </c>
      <c r="C3" s="5"/>
      <c r="D3" s="803" t="s">
        <v>60</v>
      </c>
      <c r="E3" s="803"/>
      <c r="F3" s="803"/>
      <c r="G3" s="6"/>
      <c r="H3" s="6"/>
      <c r="I3" s="10" t="s">
        <v>8</v>
      </c>
      <c r="J3" s="6" t="s">
        <v>9</v>
      </c>
      <c r="K3" s="6"/>
      <c r="L3" s="9"/>
      <c r="M3" s="6"/>
      <c r="N3" s="9"/>
      <c r="O3" s="6"/>
      <c r="P3" s="9"/>
      <c r="Q3" s="6"/>
      <c r="R3" s="9"/>
      <c r="S3" s="6"/>
    </row>
    <row r="4" spans="1:19" ht="18.75" customHeight="1" thickBot="1" x14ac:dyDescent="0.45">
      <c r="A4" s="660" t="s">
        <v>2</v>
      </c>
      <c r="B4" s="660" t="s">
        <v>3</v>
      </c>
      <c r="C4" s="5"/>
      <c r="D4" s="804"/>
      <c r="E4" s="804"/>
      <c r="F4" s="804"/>
    </row>
    <row r="5" spans="1:19" ht="18.75" customHeight="1" x14ac:dyDescent="0.4">
      <c r="A5" s="660" t="s">
        <v>35</v>
      </c>
      <c r="B5" s="660" t="s">
        <v>3</v>
      </c>
      <c r="C5" s="5"/>
      <c r="D5" s="805" t="s">
        <v>61</v>
      </c>
      <c r="E5" s="806"/>
      <c r="F5" s="809" t="s">
        <v>14</v>
      </c>
      <c r="G5" s="810"/>
      <c r="H5" s="811"/>
      <c r="I5" s="792" t="s">
        <v>16</v>
      </c>
      <c r="J5" s="790"/>
      <c r="K5" s="536"/>
      <c r="L5" s="789" t="s">
        <v>62</v>
      </c>
      <c r="M5" s="790"/>
      <c r="N5" s="789" t="s">
        <v>63</v>
      </c>
      <c r="O5" s="790"/>
      <c r="P5" s="789" t="s">
        <v>64</v>
      </c>
      <c r="Q5" s="790"/>
      <c r="R5" s="789" t="s">
        <v>65</v>
      </c>
      <c r="S5" s="790"/>
    </row>
    <row r="6" spans="1:19" ht="18.75" customHeight="1" thickBot="1" x14ac:dyDescent="0.45">
      <c r="A6" s="660" t="s">
        <v>35</v>
      </c>
      <c r="B6" s="660" t="s">
        <v>3</v>
      </c>
      <c r="C6" s="5"/>
      <c r="D6" s="807"/>
      <c r="E6" s="808"/>
      <c r="F6" s="14" t="s">
        <v>66</v>
      </c>
      <c r="G6" s="15" t="s">
        <v>67</v>
      </c>
      <c r="H6" s="16" t="s">
        <v>15</v>
      </c>
      <c r="I6" s="14" t="s">
        <v>66</v>
      </c>
      <c r="J6" s="16" t="s">
        <v>68</v>
      </c>
      <c r="K6" s="537"/>
      <c r="L6" s="14" t="s">
        <v>66</v>
      </c>
      <c r="M6" s="16" t="s">
        <v>69</v>
      </c>
      <c r="N6" s="14" t="s">
        <v>66</v>
      </c>
      <c r="O6" s="16" t="s">
        <v>69</v>
      </c>
      <c r="P6" s="14" t="s">
        <v>66</v>
      </c>
      <c r="Q6" s="16" t="s">
        <v>69</v>
      </c>
      <c r="R6" s="14" t="s">
        <v>66</v>
      </c>
      <c r="S6" s="16" t="s">
        <v>69</v>
      </c>
    </row>
    <row r="7" spans="1:19" ht="18.75" customHeight="1" x14ac:dyDescent="0.4">
      <c r="A7" s="660" t="s">
        <v>35</v>
      </c>
      <c r="B7" s="660" t="s">
        <v>3</v>
      </c>
      <c r="C7" s="5"/>
      <c r="D7" s="812" t="s">
        <v>70</v>
      </c>
      <c r="E7" s="17" t="s">
        <v>71</v>
      </c>
      <c r="F7" s="18" t="str">
        <f>IF(F197=0,"",F197)</f>
        <v/>
      </c>
      <c r="G7" s="19" t="s">
        <v>72</v>
      </c>
      <c r="H7" s="20"/>
      <c r="I7" s="18" t="str">
        <f>IF(I197=0,"",I197)</f>
        <v/>
      </c>
      <c r="J7" s="20"/>
      <c r="K7" s="538"/>
      <c r="L7" s="18" t="str">
        <f>IF(L197=0,"",L197)</f>
        <v/>
      </c>
      <c r="M7" s="20"/>
      <c r="N7" s="18" t="str">
        <f>IF(N197=0,"",N197)</f>
        <v/>
      </c>
      <c r="O7" s="20"/>
      <c r="P7" s="18" t="str">
        <f>IF(P197=0,"",P197)</f>
        <v/>
      </c>
      <c r="Q7" s="20"/>
      <c r="R7" s="18" t="str">
        <f>IF(R197=0,"",R197)</f>
        <v/>
      </c>
      <c r="S7" s="20"/>
    </row>
    <row r="8" spans="1:19" ht="18.75" customHeight="1" x14ac:dyDescent="0.4">
      <c r="A8" s="660" t="s">
        <v>35</v>
      </c>
      <c r="B8" s="660" t="str">
        <f t="shared" ref="B8:B48" si="0">IF(F8="","00 入力なし(非表示推奨)","01 入力あり")</f>
        <v>00 入力なし(非表示推奨)</v>
      </c>
      <c r="C8" s="5"/>
      <c r="D8" s="801"/>
      <c r="E8" s="21" t="s">
        <v>73</v>
      </c>
      <c r="F8" s="22"/>
      <c r="G8" s="19"/>
      <c r="H8" s="20"/>
      <c r="I8" s="22"/>
      <c r="J8" s="20"/>
      <c r="K8" s="538"/>
      <c r="L8" s="22" t="str">
        <f>IF($F8="","",$F8)</f>
        <v/>
      </c>
      <c r="M8" s="20"/>
      <c r="N8" s="22" t="str">
        <f>IF($F8="","",$F8)</f>
        <v/>
      </c>
      <c r="O8" s="20"/>
      <c r="P8" s="22" t="str">
        <f>IF($F8="","",$F8)</f>
        <v/>
      </c>
      <c r="Q8" s="20"/>
      <c r="R8" s="22" t="str">
        <f>IF($F8="","",$F8)</f>
        <v/>
      </c>
      <c r="S8" s="20"/>
    </row>
    <row r="9" spans="1:19" ht="18.75" customHeight="1" x14ac:dyDescent="0.4">
      <c r="A9" s="660" t="s">
        <v>35</v>
      </c>
      <c r="B9" s="660" t="str">
        <f t="shared" si="0"/>
        <v>00 入力なし(非表示推奨)</v>
      </c>
      <c r="C9" s="5"/>
      <c r="D9" s="801"/>
      <c r="E9" s="23" t="s">
        <v>74</v>
      </c>
      <c r="F9" s="24"/>
      <c r="G9" s="25" t="s">
        <v>75</v>
      </c>
      <c r="H9" s="26"/>
      <c r="I9" s="24"/>
      <c r="J9" s="26"/>
      <c r="K9" s="538"/>
      <c r="L9" s="22" t="str">
        <f t="shared" ref="L9:R35" si="1">IF($F9="","",$F9)</f>
        <v/>
      </c>
      <c r="M9" s="26"/>
      <c r="N9" s="22" t="str">
        <f t="shared" si="1"/>
        <v/>
      </c>
      <c r="O9" s="26"/>
      <c r="P9" s="22" t="str">
        <f t="shared" si="1"/>
        <v/>
      </c>
      <c r="Q9" s="26"/>
      <c r="R9" s="22" t="str">
        <f t="shared" si="1"/>
        <v/>
      </c>
      <c r="S9" s="26"/>
    </row>
    <row r="10" spans="1:19" ht="18.75" customHeight="1" x14ac:dyDescent="0.4">
      <c r="A10" s="660" t="s">
        <v>35</v>
      </c>
      <c r="B10" s="660" t="str">
        <f t="shared" si="0"/>
        <v>00 入力なし(非表示推奨)</v>
      </c>
      <c r="C10" s="5"/>
      <c r="D10" s="801"/>
      <c r="E10" s="23" t="s">
        <v>76</v>
      </c>
      <c r="F10" s="24"/>
      <c r="G10" s="25" t="s">
        <v>77</v>
      </c>
      <c r="H10" s="26"/>
      <c r="I10" s="30"/>
      <c r="J10" s="26"/>
      <c r="K10" s="538"/>
      <c r="L10" s="22" t="str">
        <f t="shared" si="1"/>
        <v/>
      </c>
      <c r="M10" s="26"/>
      <c r="N10" s="22" t="str">
        <f t="shared" si="1"/>
        <v/>
      </c>
      <c r="O10" s="26"/>
      <c r="P10" s="22" t="str">
        <f t="shared" si="1"/>
        <v/>
      </c>
      <c r="Q10" s="26"/>
      <c r="R10" s="22" t="str">
        <f t="shared" si="1"/>
        <v/>
      </c>
      <c r="S10" s="26"/>
    </row>
    <row r="11" spans="1:19" ht="18.75" customHeight="1" x14ac:dyDescent="0.4">
      <c r="A11" s="660" t="s">
        <v>35</v>
      </c>
      <c r="B11" s="660" t="str">
        <f t="shared" si="0"/>
        <v>00 入力なし(非表示推奨)</v>
      </c>
      <c r="C11" s="5"/>
      <c r="D11" s="801"/>
      <c r="E11" s="27" t="s">
        <v>78</v>
      </c>
      <c r="F11" s="18" t="str">
        <f>IF(F198=0,"",F198)</f>
        <v/>
      </c>
      <c r="G11" s="19" t="s">
        <v>79</v>
      </c>
      <c r="H11" s="26"/>
      <c r="I11" s="18" t="str">
        <f>IF(I198=0,"",I198)</f>
        <v/>
      </c>
      <c r="J11" s="26"/>
      <c r="K11" s="538"/>
      <c r="L11" s="18" t="str">
        <f>IF(L198=0,"",L198)</f>
        <v/>
      </c>
      <c r="M11" s="26"/>
      <c r="N11" s="18" t="str">
        <f>IF(N198=0,"",N198)</f>
        <v/>
      </c>
      <c r="O11" s="26"/>
      <c r="P11" s="18" t="str">
        <f>IF(P198=0,"",P198)</f>
        <v/>
      </c>
      <c r="Q11" s="26"/>
      <c r="R11" s="18" t="str">
        <f>IF(R198=0,"",R198)</f>
        <v/>
      </c>
      <c r="S11" s="26"/>
    </row>
    <row r="12" spans="1:19" ht="18.75" customHeight="1" x14ac:dyDescent="0.4">
      <c r="A12" s="660" t="s">
        <v>35</v>
      </c>
      <c r="B12" s="660" t="str">
        <f t="shared" si="0"/>
        <v>00 入力なし(非表示推奨)</v>
      </c>
      <c r="C12" s="5"/>
      <c r="D12" s="801"/>
      <c r="E12" s="28"/>
      <c r="F12" s="22"/>
      <c r="G12" s="25"/>
      <c r="H12" s="26"/>
      <c r="I12" s="30"/>
      <c r="J12" s="26"/>
      <c r="K12" s="538"/>
      <c r="L12" s="22" t="str">
        <f t="shared" si="1"/>
        <v/>
      </c>
      <c r="M12" s="26"/>
      <c r="N12" s="22" t="str">
        <f t="shared" si="1"/>
        <v/>
      </c>
      <c r="O12" s="26"/>
      <c r="P12" s="22" t="str">
        <f t="shared" si="1"/>
        <v/>
      </c>
      <c r="Q12" s="26"/>
      <c r="R12" s="22" t="str">
        <f t="shared" si="1"/>
        <v/>
      </c>
      <c r="S12" s="26"/>
    </row>
    <row r="13" spans="1:19" ht="18.75" customHeight="1" x14ac:dyDescent="0.4">
      <c r="A13" s="660" t="s">
        <v>35</v>
      </c>
      <c r="B13" s="660" t="str">
        <f t="shared" si="0"/>
        <v>00 入力なし(非表示推奨)</v>
      </c>
      <c r="C13" s="5"/>
      <c r="D13" s="801"/>
      <c r="E13" s="28"/>
      <c r="F13" s="22"/>
      <c r="G13" s="25"/>
      <c r="H13" s="26"/>
      <c r="I13" s="30"/>
      <c r="J13" s="26"/>
      <c r="K13" s="538"/>
      <c r="L13" s="22" t="str">
        <f t="shared" si="1"/>
        <v/>
      </c>
      <c r="M13" s="26"/>
      <c r="N13" s="22" t="str">
        <f t="shared" si="1"/>
        <v/>
      </c>
      <c r="O13" s="26"/>
      <c r="P13" s="22" t="str">
        <f t="shared" si="1"/>
        <v/>
      </c>
      <c r="Q13" s="26"/>
      <c r="R13" s="22" t="str">
        <f t="shared" si="1"/>
        <v/>
      </c>
      <c r="S13" s="26"/>
    </row>
    <row r="14" spans="1:19" ht="18.75" customHeight="1" x14ac:dyDescent="0.4">
      <c r="A14" s="660" t="s">
        <v>35</v>
      </c>
      <c r="B14" s="660" t="str">
        <f t="shared" si="0"/>
        <v>00 入力なし(非表示推奨)</v>
      </c>
      <c r="C14" s="5"/>
      <c r="D14" s="801"/>
      <c r="E14" s="28"/>
      <c r="F14" s="22"/>
      <c r="G14" s="25"/>
      <c r="H14" s="26"/>
      <c r="I14" s="30"/>
      <c r="J14" s="26"/>
      <c r="K14" s="538"/>
      <c r="L14" s="22" t="str">
        <f t="shared" si="1"/>
        <v/>
      </c>
      <c r="M14" s="26"/>
      <c r="N14" s="22" t="str">
        <f t="shared" si="1"/>
        <v/>
      </c>
      <c r="O14" s="26"/>
      <c r="P14" s="22" t="str">
        <f t="shared" si="1"/>
        <v/>
      </c>
      <c r="Q14" s="26"/>
      <c r="R14" s="22" t="str">
        <f t="shared" si="1"/>
        <v/>
      </c>
      <c r="S14" s="26"/>
    </row>
    <row r="15" spans="1:19" ht="18.75" customHeight="1" x14ac:dyDescent="0.4">
      <c r="A15" s="660" t="s">
        <v>35</v>
      </c>
      <c r="B15" s="660" t="str">
        <f t="shared" si="0"/>
        <v>00 入力なし(非表示推奨)</v>
      </c>
      <c r="C15" s="5"/>
      <c r="D15" s="801"/>
      <c r="E15" s="28"/>
      <c r="F15" s="22"/>
      <c r="G15" s="25"/>
      <c r="H15" s="26"/>
      <c r="I15" s="30"/>
      <c r="J15" s="26"/>
      <c r="K15" s="538"/>
      <c r="L15" s="22" t="str">
        <f t="shared" si="1"/>
        <v/>
      </c>
      <c r="M15" s="26"/>
      <c r="N15" s="22" t="str">
        <f t="shared" si="1"/>
        <v/>
      </c>
      <c r="O15" s="26"/>
      <c r="P15" s="22" t="str">
        <f t="shared" si="1"/>
        <v/>
      </c>
      <c r="Q15" s="26"/>
      <c r="R15" s="22" t="str">
        <f t="shared" si="1"/>
        <v/>
      </c>
      <c r="S15" s="26"/>
    </row>
    <row r="16" spans="1:19" ht="18.75" customHeight="1" x14ac:dyDescent="0.4">
      <c r="A16" s="660" t="s">
        <v>35</v>
      </c>
      <c r="B16" s="660" t="str">
        <f t="shared" si="0"/>
        <v>00 入力なし(非表示推奨)</v>
      </c>
      <c r="C16" s="5"/>
      <c r="D16" s="801"/>
      <c r="E16" s="28"/>
      <c r="F16" s="22"/>
      <c r="G16" s="25"/>
      <c r="H16" s="26"/>
      <c r="I16" s="30"/>
      <c r="J16" s="26"/>
      <c r="K16" s="538"/>
      <c r="L16" s="22" t="str">
        <f t="shared" si="1"/>
        <v/>
      </c>
      <c r="M16" s="26"/>
      <c r="N16" s="22" t="str">
        <f t="shared" si="1"/>
        <v/>
      </c>
      <c r="O16" s="26"/>
      <c r="P16" s="22" t="str">
        <f t="shared" si="1"/>
        <v/>
      </c>
      <c r="Q16" s="26"/>
      <c r="R16" s="22" t="str">
        <f t="shared" si="1"/>
        <v/>
      </c>
      <c r="S16" s="26"/>
    </row>
    <row r="17" spans="1:19" ht="18.75" customHeight="1" x14ac:dyDescent="0.4">
      <c r="A17" s="660" t="s">
        <v>35</v>
      </c>
      <c r="B17" s="660" t="str">
        <f t="shared" si="0"/>
        <v>00 入力なし(非表示推奨)</v>
      </c>
      <c r="C17" s="5"/>
      <c r="D17" s="801"/>
      <c r="E17" s="28"/>
      <c r="F17" s="22"/>
      <c r="G17" s="25"/>
      <c r="H17" s="26"/>
      <c r="I17" s="30"/>
      <c r="J17" s="26"/>
      <c r="K17" s="538"/>
      <c r="L17" s="22" t="str">
        <f t="shared" si="1"/>
        <v/>
      </c>
      <c r="M17" s="26"/>
      <c r="N17" s="22" t="str">
        <f t="shared" si="1"/>
        <v/>
      </c>
      <c r="O17" s="26"/>
      <c r="P17" s="22" t="str">
        <f t="shared" si="1"/>
        <v/>
      </c>
      <c r="Q17" s="26"/>
      <c r="R17" s="22" t="str">
        <f t="shared" si="1"/>
        <v/>
      </c>
      <c r="S17" s="26"/>
    </row>
    <row r="18" spans="1:19" ht="18.75" customHeight="1" x14ac:dyDescent="0.4">
      <c r="A18" s="660" t="s">
        <v>35</v>
      </c>
      <c r="B18" s="660" t="str">
        <f t="shared" si="0"/>
        <v>00 入力なし(非表示推奨)</v>
      </c>
      <c r="C18" s="5"/>
      <c r="D18" s="801"/>
      <c r="E18" s="28"/>
      <c r="F18" s="22"/>
      <c r="G18" s="25"/>
      <c r="H18" s="26"/>
      <c r="I18" s="30"/>
      <c r="J18" s="26"/>
      <c r="K18" s="538"/>
      <c r="L18" s="22" t="str">
        <f t="shared" si="1"/>
        <v/>
      </c>
      <c r="M18" s="26"/>
      <c r="N18" s="22" t="str">
        <f t="shared" si="1"/>
        <v/>
      </c>
      <c r="O18" s="26"/>
      <c r="P18" s="22" t="str">
        <f t="shared" si="1"/>
        <v/>
      </c>
      <c r="Q18" s="26"/>
      <c r="R18" s="22" t="str">
        <f t="shared" si="1"/>
        <v/>
      </c>
      <c r="S18" s="26"/>
    </row>
    <row r="19" spans="1:19" ht="18.75" customHeight="1" x14ac:dyDescent="0.4">
      <c r="A19" s="660" t="s">
        <v>35</v>
      </c>
      <c r="B19" s="660" t="str">
        <f t="shared" si="0"/>
        <v>00 入力なし(非表示推奨)</v>
      </c>
      <c r="C19" s="5"/>
      <c r="D19" s="801"/>
      <c r="E19" s="28"/>
      <c r="F19" s="22"/>
      <c r="G19" s="25"/>
      <c r="H19" s="26"/>
      <c r="I19" s="30"/>
      <c r="J19" s="26"/>
      <c r="K19" s="538"/>
      <c r="L19" s="22" t="str">
        <f t="shared" si="1"/>
        <v/>
      </c>
      <c r="M19" s="26"/>
      <c r="N19" s="22" t="str">
        <f t="shared" si="1"/>
        <v/>
      </c>
      <c r="O19" s="26"/>
      <c r="P19" s="22" t="str">
        <f t="shared" si="1"/>
        <v/>
      </c>
      <c r="Q19" s="26"/>
      <c r="R19" s="22" t="str">
        <f t="shared" si="1"/>
        <v/>
      </c>
      <c r="S19" s="26"/>
    </row>
    <row r="20" spans="1:19" ht="18.75" customHeight="1" x14ac:dyDescent="0.4">
      <c r="A20" s="660" t="s">
        <v>35</v>
      </c>
      <c r="B20" s="660" t="str">
        <f t="shared" si="0"/>
        <v>00 入力なし(非表示推奨)</v>
      </c>
      <c r="C20" s="5"/>
      <c r="D20" s="801"/>
      <c r="E20" s="29"/>
      <c r="F20" s="30"/>
      <c r="G20" s="25"/>
      <c r="H20" s="26"/>
      <c r="I20" s="30"/>
      <c r="J20" s="26"/>
      <c r="K20" s="538"/>
      <c r="L20" s="22" t="str">
        <f t="shared" si="1"/>
        <v/>
      </c>
      <c r="M20" s="26"/>
      <c r="N20" s="22" t="str">
        <f t="shared" si="1"/>
        <v/>
      </c>
      <c r="O20" s="26"/>
      <c r="P20" s="22" t="str">
        <f t="shared" si="1"/>
        <v/>
      </c>
      <c r="Q20" s="26"/>
      <c r="R20" s="22" t="str">
        <f t="shared" si="1"/>
        <v/>
      </c>
      <c r="S20" s="26"/>
    </row>
    <row r="21" spans="1:19" s="35" customFormat="1" ht="18.75" customHeight="1" x14ac:dyDescent="0.4">
      <c r="A21" s="660" t="s">
        <v>35</v>
      </c>
      <c r="B21" s="660" t="str">
        <f t="shared" si="0"/>
        <v>00 入力なし(非表示推奨)</v>
      </c>
      <c r="C21" s="5"/>
      <c r="D21" s="802"/>
      <c r="E21" s="31" t="s">
        <v>80</v>
      </c>
      <c r="F21" s="32"/>
      <c r="G21" s="33"/>
      <c r="H21" s="34"/>
      <c r="I21" s="32"/>
      <c r="J21" s="34"/>
      <c r="K21" s="539"/>
      <c r="L21" s="32"/>
      <c r="M21" s="34"/>
      <c r="N21" s="32"/>
      <c r="O21" s="34"/>
      <c r="P21" s="32"/>
      <c r="Q21" s="34"/>
      <c r="R21" s="32"/>
      <c r="S21" s="34"/>
    </row>
    <row r="22" spans="1:19" ht="18.75" customHeight="1" x14ac:dyDescent="0.4">
      <c r="A22" s="660" t="s">
        <v>35</v>
      </c>
      <c r="B22" s="660" t="str">
        <f t="shared" si="0"/>
        <v>00 入力なし(非表示推奨)</v>
      </c>
      <c r="C22" s="5"/>
      <c r="D22" s="813" t="s">
        <v>81</v>
      </c>
      <c r="E22" s="36" t="s">
        <v>82</v>
      </c>
      <c r="F22" s="37"/>
      <c r="G22" s="38"/>
      <c r="H22" s="39"/>
      <c r="I22" s="37"/>
      <c r="J22" s="39"/>
      <c r="K22" s="538"/>
      <c r="L22" s="40" t="str">
        <f t="shared" si="1"/>
        <v/>
      </c>
      <c r="M22" s="39"/>
      <c r="N22" s="40" t="str">
        <f t="shared" si="1"/>
        <v/>
      </c>
      <c r="O22" s="39"/>
      <c r="P22" s="40" t="str">
        <f t="shared" si="1"/>
        <v/>
      </c>
      <c r="Q22" s="39"/>
      <c r="R22" s="40" t="str">
        <f t="shared" si="1"/>
        <v/>
      </c>
      <c r="S22" s="39"/>
    </row>
    <row r="23" spans="1:19" ht="18.75" customHeight="1" x14ac:dyDescent="0.4">
      <c r="A23" s="660" t="s">
        <v>35</v>
      </c>
      <c r="B23" s="660" t="str">
        <f t="shared" si="0"/>
        <v>00 入力なし(非表示推奨)</v>
      </c>
      <c r="C23" s="5"/>
      <c r="D23" s="814"/>
      <c r="E23" s="41"/>
      <c r="F23" s="30"/>
      <c r="G23" s="25"/>
      <c r="H23" s="26"/>
      <c r="I23" s="30"/>
      <c r="J23" s="26"/>
      <c r="K23" s="538"/>
      <c r="L23" s="42" t="str">
        <f t="shared" si="1"/>
        <v/>
      </c>
      <c r="M23" s="26"/>
      <c r="N23" s="42" t="str">
        <f t="shared" si="1"/>
        <v/>
      </c>
      <c r="O23" s="26"/>
      <c r="P23" s="42" t="str">
        <f t="shared" si="1"/>
        <v/>
      </c>
      <c r="Q23" s="26"/>
      <c r="R23" s="42" t="str">
        <f t="shared" si="1"/>
        <v/>
      </c>
      <c r="S23" s="26"/>
    </row>
    <row r="24" spans="1:19" ht="18.75" customHeight="1" x14ac:dyDescent="0.4">
      <c r="A24" s="660" t="s">
        <v>35</v>
      </c>
      <c r="B24" s="660" t="str">
        <f t="shared" si="0"/>
        <v>00 入力なし(非表示推奨)</v>
      </c>
      <c r="C24" s="5"/>
      <c r="D24" s="814"/>
      <c r="E24" s="41"/>
      <c r="F24" s="30"/>
      <c r="G24" s="25"/>
      <c r="H24" s="26"/>
      <c r="I24" s="30"/>
      <c r="J24" s="26"/>
      <c r="K24" s="538"/>
      <c r="L24" s="42" t="str">
        <f t="shared" si="1"/>
        <v/>
      </c>
      <c r="M24" s="26"/>
      <c r="N24" s="42" t="str">
        <f t="shared" si="1"/>
        <v/>
      </c>
      <c r="O24" s="26"/>
      <c r="P24" s="42" t="str">
        <f t="shared" si="1"/>
        <v/>
      </c>
      <c r="Q24" s="26"/>
      <c r="R24" s="42" t="str">
        <f t="shared" si="1"/>
        <v/>
      </c>
      <c r="S24" s="26"/>
    </row>
    <row r="25" spans="1:19" ht="18.75" customHeight="1" x14ac:dyDescent="0.4">
      <c r="A25" s="660" t="s">
        <v>35</v>
      </c>
      <c r="B25" s="660" t="str">
        <f t="shared" si="0"/>
        <v>00 入力なし(非表示推奨)</v>
      </c>
      <c r="C25" s="5"/>
      <c r="D25" s="814"/>
      <c r="E25" s="41"/>
      <c r="F25" s="30"/>
      <c r="G25" s="25"/>
      <c r="H25" s="26"/>
      <c r="I25" s="30"/>
      <c r="J25" s="26"/>
      <c r="K25" s="538"/>
      <c r="L25" s="42" t="str">
        <f t="shared" si="1"/>
        <v/>
      </c>
      <c r="M25" s="26"/>
      <c r="N25" s="42" t="str">
        <f t="shared" si="1"/>
        <v/>
      </c>
      <c r="O25" s="26"/>
      <c r="P25" s="42" t="str">
        <f t="shared" si="1"/>
        <v/>
      </c>
      <c r="Q25" s="26"/>
      <c r="R25" s="42" t="str">
        <f t="shared" si="1"/>
        <v/>
      </c>
      <c r="S25" s="26"/>
    </row>
    <row r="26" spans="1:19" ht="18.75" customHeight="1" x14ac:dyDescent="0.4">
      <c r="A26" s="660" t="s">
        <v>35</v>
      </c>
      <c r="B26" s="660" t="str">
        <f t="shared" si="0"/>
        <v>00 入力なし(非表示推奨)</v>
      </c>
      <c r="C26" s="5"/>
      <c r="D26" s="814"/>
      <c r="E26" s="41"/>
      <c r="F26" s="30"/>
      <c r="G26" s="25"/>
      <c r="H26" s="26"/>
      <c r="I26" s="30"/>
      <c r="J26" s="26"/>
      <c r="K26" s="538"/>
      <c r="L26" s="42" t="str">
        <f t="shared" si="1"/>
        <v/>
      </c>
      <c r="M26" s="26"/>
      <c r="N26" s="42" t="str">
        <f t="shared" si="1"/>
        <v/>
      </c>
      <c r="O26" s="26"/>
      <c r="P26" s="42" t="str">
        <f t="shared" si="1"/>
        <v/>
      </c>
      <c r="Q26" s="26"/>
      <c r="R26" s="42" t="str">
        <f t="shared" si="1"/>
        <v/>
      </c>
      <c r="S26" s="26"/>
    </row>
    <row r="27" spans="1:19" ht="18.75" customHeight="1" x14ac:dyDescent="0.4">
      <c r="A27" s="660" t="s">
        <v>35</v>
      </c>
      <c r="B27" s="660" t="str">
        <f t="shared" si="0"/>
        <v>00 入力なし(非表示推奨)</v>
      </c>
      <c r="C27" s="5"/>
      <c r="D27" s="814"/>
      <c r="E27" s="41"/>
      <c r="F27" s="30"/>
      <c r="G27" s="25"/>
      <c r="H27" s="26"/>
      <c r="I27" s="30"/>
      <c r="J27" s="26"/>
      <c r="K27" s="538"/>
      <c r="L27" s="42" t="str">
        <f t="shared" si="1"/>
        <v/>
      </c>
      <c r="M27" s="26"/>
      <c r="N27" s="42" t="str">
        <f t="shared" si="1"/>
        <v/>
      </c>
      <c r="O27" s="26"/>
      <c r="P27" s="42" t="str">
        <f t="shared" si="1"/>
        <v/>
      </c>
      <c r="Q27" s="26"/>
      <c r="R27" s="42" t="str">
        <f t="shared" si="1"/>
        <v/>
      </c>
      <c r="S27" s="26"/>
    </row>
    <row r="28" spans="1:19" ht="18.75" customHeight="1" x14ac:dyDescent="0.4">
      <c r="A28" s="660" t="s">
        <v>35</v>
      </c>
      <c r="B28" s="660" t="str">
        <f t="shared" si="0"/>
        <v>00 入力なし(非表示推奨)</v>
      </c>
      <c r="C28" s="5"/>
      <c r="D28" s="814"/>
      <c r="E28" s="41"/>
      <c r="F28" s="30"/>
      <c r="G28" s="25"/>
      <c r="H28" s="26"/>
      <c r="I28" s="30"/>
      <c r="J28" s="26"/>
      <c r="K28" s="538"/>
      <c r="L28" s="42" t="str">
        <f t="shared" si="1"/>
        <v/>
      </c>
      <c r="M28" s="26"/>
      <c r="N28" s="42" t="str">
        <f t="shared" si="1"/>
        <v/>
      </c>
      <c r="O28" s="26"/>
      <c r="P28" s="42" t="str">
        <f t="shared" si="1"/>
        <v/>
      </c>
      <c r="Q28" s="26"/>
      <c r="R28" s="42" t="str">
        <f t="shared" si="1"/>
        <v/>
      </c>
      <c r="S28" s="26"/>
    </row>
    <row r="29" spans="1:19" ht="18.75" customHeight="1" x14ac:dyDescent="0.4">
      <c r="A29" s="660" t="s">
        <v>35</v>
      </c>
      <c r="B29" s="660" t="str">
        <f t="shared" si="0"/>
        <v>00 入力なし(非表示推奨)</v>
      </c>
      <c r="C29" s="5"/>
      <c r="D29" s="801"/>
      <c r="E29" s="41"/>
      <c r="F29" s="30"/>
      <c r="G29" s="25"/>
      <c r="H29" s="26"/>
      <c r="I29" s="30"/>
      <c r="J29" s="26"/>
      <c r="K29" s="538"/>
      <c r="L29" s="42" t="str">
        <f t="shared" si="1"/>
        <v/>
      </c>
      <c r="M29" s="26"/>
      <c r="N29" s="42" t="str">
        <f t="shared" si="1"/>
        <v/>
      </c>
      <c r="O29" s="26"/>
      <c r="P29" s="42" t="str">
        <f t="shared" si="1"/>
        <v/>
      </c>
      <c r="Q29" s="26"/>
      <c r="R29" s="42" t="str">
        <f t="shared" si="1"/>
        <v/>
      </c>
      <c r="S29" s="26"/>
    </row>
    <row r="30" spans="1:19" ht="18.75" customHeight="1" x14ac:dyDescent="0.4">
      <c r="A30" s="660" t="s">
        <v>35</v>
      </c>
      <c r="B30" s="660" t="str">
        <f t="shared" si="0"/>
        <v>00 入力なし(非表示推奨)</v>
      </c>
      <c r="C30" s="5"/>
      <c r="D30" s="802"/>
      <c r="E30" s="31" t="s">
        <v>80</v>
      </c>
      <c r="F30" s="32"/>
      <c r="G30" s="33"/>
      <c r="H30" s="34"/>
      <c r="I30" s="32"/>
      <c r="J30" s="34"/>
      <c r="K30" s="539"/>
      <c r="L30" s="43"/>
      <c r="M30" s="34"/>
      <c r="N30" s="43"/>
      <c r="O30" s="34"/>
      <c r="P30" s="43"/>
      <c r="Q30" s="34"/>
      <c r="R30" s="43"/>
      <c r="S30" s="34"/>
    </row>
    <row r="31" spans="1:19" ht="18.75" customHeight="1" x14ac:dyDescent="0.4">
      <c r="A31" s="660" t="s">
        <v>35</v>
      </c>
      <c r="B31" s="660" t="str">
        <f t="shared" si="0"/>
        <v>00 入力なし(非表示推奨)</v>
      </c>
      <c r="C31" s="5"/>
      <c r="D31" s="815" t="s">
        <v>83</v>
      </c>
      <c r="E31" s="36"/>
      <c r="F31" s="37"/>
      <c r="G31" s="38"/>
      <c r="H31" s="39"/>
      <c r="I31" s="37"/>
      <c r="J31" s="39"/>
      <c r="K31" s="538"/>
      <c r="L31" s="40" t="str">
        <f t="shared" si="1"/>
        <v/>
      </c>
      <c r="M31" s="39"/>
      <c r="N31" s="40" t="str">
        <f t="shared" si="1"/>
        <v/>
      </c>
      <c r="O31" s="39"/>
      <c r="P31" s="40" t="str">
        <f t="shared" si="1"/>
        <v/>
      </c>
      <c r="Q31" s="39"/>
      <c r="R31" s="40" t="str">
        <f t="shared" si="1"/>
        <v/>
      </c>
      <c r="S31" s="39"/>
    </row>
    <row r="32" spans="1:19" ht="18.75" customHeight="1" x14ac:dyDescent="0.4">
      <c r="A32" s="660" t="s">
        <v>35</v>
      </c>
      <c r="B32" s="660" t="str">
        <f t="shared" si="0"/>
        <v>00 入力なし(非表示推奨)</v>
      </c>
      <c r="C32" s="5"/>
      <c r="D32" s="816"/>
      <c r="E32" s="41"/>
      <c r="F32" s="30"/>
      <c r="G32" s="25"/>
      <c r="H32" s="26"/>
      <c r="I32" s="30"/>
      <c r="J32" s="26"/>
      <c r="K32" s="538"/>
      <c r="L32" s="42" t="str">
        <f t="shared" si="1"/>
        <v/>
      </c>
      <c r="M32" s="26"/>
      <c r="N32" s="42" t="str">
        <f t="shared" si="1"/>
        <v/>
      </c>
      <c r="O32" s="26"/>
      <c r="P32" s="42" t="str">
        <f t="shared" si="1"/>
        <v/>
      </c>
      <c r="Q32" s="26"/>
      <c r="R32" s="42" t="str">
        <f t="shared" si="1"/>
        <v/>
      </c>
      <c r="S32" s="26"/>
    </row>
    <row r="33" spans="1:19" ht="18.75" customHeight="1" x14ac:dyDescent="0.4">
      <c r="A33" s="660" t="s">
        <v>35</v>
      </c>
      <c r="B33" s="660" t="str">
        <f t="shared" si="0"/>
        <v>00 入力なし(非表示推奨)</v>
      </c>
      <c r="C33" s="5"/>
      <c r="D33" s="816"/>
      <c r="E33" s="41"/>
      <c r="F33" s="30"/>
      <c r="G33" s="25"/>
      <c r="H33" s="26"/>
      <c r="I33" s="30"/>
      <c r="J33" s="26"/>
      <c r="K33" s="538"/>
      <c r="L33" s="42" t="str">
        <f t="shared" si="1"/>
        <v/>
      </c>
      <c r="M33" s="26"/>
      <c r="N33" s="42" t="str">
        <f t="shared" si="1"/>
        <v/>
      </c>
      <c r="O33" s="26"/>
      <c r="P33" s="42" t="str">
        <f t="shared" si="1"/>
        <v/>
      </c>
      <c r="Q33" s="26"/>
      <c r="R33" s="42" t="str">
        <f t="shared" si="1"/>
        <v/>
      </c>
      <c r="S33" s="26"/>
    </row>
    <row r="34" spans="1:19" ht="18.75" customHeight="1" x14ac:dyDescent="0.4">
      <c r="A34" s="660" t="s">
        <v>35</v>
      </c>
      <c r="B34" s="660" t="str">
        <f t="shared" si="0"/>
        <v>00 入力なし(非表示推奨)</v>
      </c>
      <c r="C34" s="5"/>
      <c r="D34" s="816"/>
      <c r="E34" s="41"/>
      <c r="F34" s="30"/>
      <c r="G34" s="25"/>
      <c r="H34" s="26"/>
      <c r="I34" s="30"/>
      <c r="J34" s="26"/>
      <c r="K34" s="538"/>
      <c r="L34" s="42" t="str">
        <f t="shared" si="1"/>
        <v/>
      </c>
      <c r="M34" s="26"/>
      <c r="N34" s="42" t="str">
        <f t="shared" si="1"/>
        <v/>
      </c>
      <c r="O34" s="26"/>
      <c r="P34" s="42" t="str">
        <f t="shared" si="1"/>
        <v/>
      </c>
      <c r="Q34" s="26"/>
      <c r="R34" s="42" t="str">
        <f t="shared" si="1"/>
        <v/>
      </c>
      <c r="S34" s="26"/>
    </row>
    <row r="35" spans="1:19" ht="18.75" customHeight="1" x14ac:dyDescent="0.4">
      <c r="A35" s="660" t="s">
        <v>35</v>
      </c>
      <c r="B35" s="660" t="str">
        <f t="shared" si="0"/>
        <v>00 入力なし(非表示推奨)</v>
      </c>
      <c r="C35" s="5"/>
      <c r="D35" s="816"/>
      <c r="E35" s="41"/>
      <c r="F35" s="30"/>
      <c r="G35" s="25"/>
      <c r="H35" s="26"/>
      <c r="I35" s="30"/>
      <c r="J35" s="26"/>
      <c r="K35" s="538"/>
      <c r="L35" s="42" t="str">
        <f t="shared" si="1"/>
        <v/>
      </c>
      <c r="M35" s="26"/>
      <c r="N35" s="42" t="str">
        <f t="shared" si="1"/>
        <v/>
      </c>
      <c r="O35" s="26"/>
      <c r="P35" s="42" t="str">
        <f t="shared" si="1"/>
        <v/>
      </c>
      <c r="Q35" s="26"/>
      <c r="R35" s="42" t="str">
        <f t="shared" si="1"/>
        <v/>
      </c>
      <c r="S35" s="26"/>
    </row>
    <row r="36" spans="1:19" ht="18.75" customHeight="1" x14ac:dyDescent="0.4">
      <c r="A36" s="660" t="s">
        <v>35</v>
      </c>
      <c r="B36" s="660" t="str">
        <f t="shared" si="0"/>
        <v>00 入力なし(非表示推奨)</v>
      </c>
      <c r="C36" s="5"/>
      <c r="D36" s="817"/>
      <c r="E36" s="31" t="s">
        <v>80</v>
      </c>
      <c r="F36" s="32"/>
      <c r="G36" s="33"/>
      <c r="H36" s="34"/>
      <c r="I36" s="32"/>
      <c r="J36" s="34"/>
      <c r="K36" s="539"/>
      <c r="L36" s="32"/>
      <c r="M36" s="34"/>
      <c r="N36" s="32"/>
      <c r="O36" s="34"/>
      <c r="P36" s="32"/>
      <c r="Q36" s="34"/>
      <c r="R36" s="32"/>
      <c r="S36" s="34"/>
    </row>
    <row r="37" spans="1:19" ht="18.75" customHeight="1" x14ac:dyDescent="0.4">
      <c r="A37" s="660" t="s">
        <v>35</v>
      </c>
      <c r="B37" s="660" t="str">
        <f t="shared" si="0"/>
        <v>00 入力なし(非表示推奨)</v>
      </c>
      <c r="C37" s="5"/>
      <c r="D37" s="800" t="s">
        <v>84</v>
      </c>
      <c r="E37" s="44" t="s">
        <v>85</v>
      </c>
      <c r="F37" s="45" t="str">
        <f>IF(F199=0,"",F199)</f>
        <v/>
      </c>
      <c r="G37" s="502" t="s">
        <v>86</v>
      </c>
      <c r="H37" s="39"/>
      <c r="I37" s="45" t="str">
        <f>IF(I199=0,"",I199)</f>
        <v/>
      </c>
      <c r="J37" s="39"/>
      <c r="K37" s="538"/>
      <c r="L37" s="45" t="str">
        <f>IF(L199=0,"",L199)</f>
        <v/>
      </c>
      <c r="M37" s="39"/>
      <c r="N37" s="45" t="str">
        <f>IF(N199=0,"",N199)</f>
        <v/>
      </c>
      <c r="O37" s="39"/>
      <c r="P37" s="45" t="str">
        <f>IF(P199=0,"",P199)</f>
        <v/>
      </c>
      <c r="Q37" s="39"/>
      <c r="R37" s="45" t="str">
        <f>IF(R199=0,"",R199)</f>
        <v/>
      </c>
      <c r="S37" s="39"/>
    </row>
    <row r="38" spans="1:19" ht="18.75" customHeight="1" x14ac:dyDescent="0.4">
      <c r="A38" s="660" t="s">
        <v>35</v>
      </c>
      <c r="B38" s="660" t="str">
        <f t="shared" si="0"/>
        <v>00 入力なし(非表示推奨)</v>
      </c>
      <c r="C38" s="5"/>
      <c r="D38" s="801"/>
      <c r="E38" s="46" t="s">
        <v>87</v>
      </c>
      <c r="F38" s="47" t="str">
        <f>IF(F200=0,"",F200)</f>
        <v/>
      </c>
      <c r="G38" s="501" t="s">
        <v>88</v>
      </c>
      <c r="H38" s="48"/>
      <c r="I38" s="47" t="str">
        <f>IF(I200=0,"",I200)</f>
        <v/>
      </c>
      <c r="J38" s="26"/>
      <c r="K38" s="538"/>
      <c r="L38" s="47" t="str">
        <f>IF(L200=0,"",L200)</f>
        <v/>
      </c>
      <c r="M38" s="48"/>
      <c r="N38" s="47" t="str">
        <f>IF(N200=0,"",N200)</f>
        <v/>
      </c>
      <c r="O38" s="48"/>
      <c r="P38" s="47" t="str">
        <f>IF(P200=0,"",P200)</f>
        <v/>
      </c>
      <c r="Q38" s="48"/>
      <c r="R38" s="47" t="str">
        <f>IF(R200=0,"",R200)</f>
        <v/>
      </c>
      <c r="S38" s="48"/>
    </row>
    <row r="39" spans="1:19" ht="18.75" customHeight="1" x14ac:dyDescent="0.4">
      <c r="A39" s="660" t="s">
        <v>35</v>
      </c>
      <c r="B39" s="660" t="str">
        <f t="shared" si="0"/>
        <v>00 入力なし(非表示推奨)</v>
      </c>
      <c r="C39" s="5"/>
      <c r="D39" s="801"/>
      <c r="E39" s="49"/>
      <c r="F39" s="50"/>
      <c r="G39" s="503"/>
      <c r="H39" s="51"/>
      <c r="I39" s="91"/>
      <c r="J39" s="52"/>
      <c r="K39" s="538"/>
      <c r="L39" s="42" t="str">
        <f t="shared" ref="L39:R42" si="2">IF($F39="","",$F39)</f>
        <v/>
      </c>
      <c r="M39" s="51"/>
      <c r="N39" s="42" t="str">
        <f t="shared" si="2"/>
        <v/>
      </c>
      <c r="O39" s="51"/>
      <c r="P39" s="42" t="str">
        <f t="shared" si="2"/>
        <v/>
      </c>
      <c r="Q39" s="51"/>
      <c r="R39" s="42" t="str">
        <f t="shared" si="2"/>
        <v/>
      </c>
      <c r="S39" s="51"/>
    </row>
    <row r="40" spans="1:19" ht="18.75" customHeight="1" x14ac:dyDescent="0.4">
      <c r="A40" s="660" t="s">
        <v>35</v>
      </c>
      <c r="B40" s="660" t="str">
        <f t="shared" si="0"/>
        <v>00 入力なし(非表示推奨)</v>
      </c>
      <c r="C40" s="5"/>
      <c r="D40" s="801"/>
      <c r="E40" s="49"/>
      <c r="F40" s="50"/>
      <c r="G40" s="503"/>
      <c r="H40" s="51"/>
      <c r="I40" s="91"/>
      <c r="J40" s="52"/>
      <c r="K40" s="538"/>
      <c r="L40" s="42" t="str">
        <f t="shared" si="2"/>
        <v/>
      </c>
      <c r="M40" s="51"/>
      <c r="N40" s="42" t="str">
        <f t="shared" si="2"/>
        <v/>
      </c>
      <c r="O40" s="51"/>
      <c r="P40" s="42" t="str">
        <f t="shared" si="2"/>
        <v/>
      </c>
      <c r="Q40" s="51"/>
      <c r="R40" s="42" t="str">
        <f t="shared" si="2"/>
        <v/>
      </c>
      <c r="S40" s="51"/>
    </row>
    <row r="41" spans="1:19" ht="18.75" customHeight="1" x14ac:dyDescent="0.4">
      <c r="A41" s="660" t="s">
        <v>35</v>
      </c>
      <c r="B41" s="660" t="str">
        <f t="shared" si="0"/>
        <v>00 入力なし(非表示推奨)</v>
      </c>
      <c r="C41" s="5"/>
      <c r="D41" s="801"/>
      <c r="E41" s="49"/>
      <c r="F41" s="50"/>
      <c r="G41" s="503"/>
      <c r="H41" s="51"/>
      <c r="I41" s="91"/>
      <c r="J41" s="52"/>
      <c r="K41" s="538"/>
      <c r="L41" s="42" t="str">
        <f t="shared" si="2"/>
        <v/>
      </c>
      <c r="M41" s="51"/>
      <c r="N41" s="42" t="str">
        <f t="shared" si="2"/>
        <v/>
      </c>
      <c r="O41" s="51"/>
      <c r="P41" s="42" t="str">
        <f t="shared" si="2"/>
        <v/>
      </c>
      <c r="Q41" s="51"/>
      <c r="R41" s="42" t="str">
        <f t="shared" si="2"/>
        <v/>
      </c>
      <c r="S41" s="51"/>
    </row>
    <row r="42" spans="1:19" ht="18.75" customHeight="1" x14ac:dyDescent="0.4">
      <c r="A42" s="660" t="s">
        <v>35</v>
      </c>
      <c r="B42" s="660" t="str">
        <f t="shared" si="0"/>
        <v>00 入力なし(非表示推奨)</v>
      </c>
      <c r="C42" s="5"/>
      <c r="D42" s="801"/>
      <c r="E42" s="49"/>
      <c r="F42" s="50"/>
      <c r="G42" s="503"/>
      <c r="H42" s="51"/>
      <c r="I42" s="91"/>
      <c r="J42" s="52"/>
      <c r="K42" s="538"/>
      <c r="L42" s="42" t="str">
        <f t="shared" si="2"/>
        <v/>
      </c>
      <c r="M42" s="51"/>
      <c r="N42" s="42" t="str">
        <f t="shared" si="2"/>
        <v/>
      </c>
      <c r="O42" s="51"/>
      <c r="P42" s="42" t="str">
        <f t="shared" si="2"/>
        <v/>
      </c>
      <c r="Q42" s="51"/>
      <c r="R42" s="42" t="str">
        <f t="shared" si="2"/>
        <v/>
      </c>
      <c r="S42" s="51"/>
    </row>
    <row r="43" spans="1:19" ht="18.75" customHeight="1" x14ac:dyDescent="0.4">
      <c r="A43" s="660" t="s">
        <v>35</v>
      </c>
      <c r="B43" s="660" t="str">
        <f t="shared" si="0"/>
        <v>00 入力なし(非表示推奨)</v>
      </c>
      <c r="C43" s="5"/>
      <c r="D43" s="802"/>
      <c r="E43" s="31" t="s">
        <v>80</v>
      </c>
      <c r="F43" s="32"/>
      <c r="G43" s="504"/>
      <c r="H43" s="34"/>
      <c r="I43" s="32"/>
      <c r="J43" s="34"/>
      <c r="K43" s="539"/>
      <c r="L43" s="32"/>
      <c r="M43" s="34"/>
      <c r="N43" s="32"/>
      <c r="O43" s="34"/>
      <c r="P43" s="32"/>
      <c r="Q43" s="34"/>
      <c r="R43" s="32"/>
      <c r="S43" s="34"/>
    </row>
    <row r="44" spans="1:19" ht="18.75" customHeight="1" x14ac:dyDescent="0.4">
      <c r="A44" s="660" t="s">
        <v>35</v>
      </c>
      <c r="B44" s="660" t="str">
        <f t="shared" si="0"/>
        <v>00 入力なし(非表示推奨)</v>
      </c>
      <c r="C44" s="5"/>
      <c r="D44" s="800" t="s">
        <v>89</v>
      </c>
      <c r="E44" s="36" t="s">
        <v>90</v>
      </c>
      <c r="F44" s="53"/>
      <c r="G44" s="38"/>
      <c r="H44" s="39"/>
      <c r="I44" s="53"/>
      <c r="J44" s="39"/>
      <c r="K44" s="538"/>
      <c r="L44" s="40" t="str">
        <f t="shared" ref="L44:R47" si="3">IF($F44="","",$F44)</f>
        <v/>
      </c>
      <c r="M44" s="39"/>
      <c r="N44" s="40" t="str">
        <f t="shared" si="3"/>
        <v/>
      </c>
      <c r="O44" s="39"/>
      <c r="P44" s="40" t="str">
        <f t="shared" si="3"/>
        <v/>
      </c>
      <c r="Q44" s="39"/>
      <c r="R44" s="40" t="str">
        <f t="shared" si="3"/>
        <v/>
      </c>
      <c r="S44" s="39"/>
    </row>
    <row r="45" spans="1:19" ht="18.75" customHeight="1" x14ac:dyDescent="0.4">
      <c r="A45" s="660" t="s">
        <v>35</v>
      </c>
      <c r="B45" s="660" t="str">
        <f t="shared" si="0"/>
        <v>00 入力なし(非表示推奨)</v>
      </c>
      <c r="C45" s="5"/>
      <c r="D45" s="801"/>
      <c r="E45" s="41" t="s">
        <v>91</v>
      </c>
      <c r="F45" s="24"/>
      <c r="G45" s="25"/>
      <c r="H45" s="26"/>
      <c r="I45" s="24"/>
      <c r="J45" s="26"/>
      <c r="K45" s="538"/>
      <c r="L45" s="42" t="str">
        <f t="shared" si="3"/>
        <v/>
      </c>
      <c r="M45" s="26"/>
      <c r="N45" s="42" t="str">
        <f t="shared" si="3"/>
        <v/>
      </c>
      <c r="O45" s="26"/>
      <c r="P45" s="42" t="str">
        <f t="shared" si="3"/>
        <v/>
      </c>
      <c r="Q45" s="26"/>
      <c r="R45" s="42" t="str">
        <f t="shared" si="3"/>
        <v/>
      </c>
      <c r="S45" s="26"/>
    </row>
    <row r="46" spans="1:19" ht="18.75" customHeight="1" x14ac:dyDescent="0.4">
      <c r="A46" s="660" t="s">
        <v>35</v>
      </c>
      <c r="B46" s="660" t="str">
        <f t="shared" si="0"/>
        <v>00 入力なし(非表示推奨)</v>
      </c>
      <c r="C46" s="5"/>
      <c r="D46" s="801"/>
      <c r="E46" s="41"/>
      <c r="F46" s="24"/>
      <c r="G46" s="25"/>
      <c r="H46" s="26"/>
      <c r="I46" s="24"/>
      <c r="J46" s="26"/>
      <c r="K46" s="538"/>
      <c r="L46" s="42" t="str">
        <f t="shared" si="3"/>
        <v/>
      </c>
      <c r="M46" s="26"/>
      <c r="N46" s="42" t="str">
        <f t="shared" si="3"/>
        <v/>
      </c>
      <c r="O46" s="26"/>
      <c r="P46" s="42" t="str">
        <f t="shared" si="3"/>
        <v/>
      </c>
      <c r="Q46" s="26"/>
      <c r="R46" s="42" t="str">
        <f t="shared" si="3"/>
        <v/>
      </c>
      <c r="S46" s="26"/>
    </row>
    <row r="47" spans="1:19" ht="18.75" customHeight="1" x14ac:dyDescent="0.4">
      <c r="A47" s="660" t="s">
        <v>35</v>
      </c>
      <c r="B47" s="660" t="str">
        <f t="shared" si="0"/>
        <v>00 入力なし(非表示推奨)</v>
      </c>
      <c r="C47" s="5"/>
      <c r="D47" s="801"/>
      <c r="E47" s="41"/>
      <c r="F47" s="24"/>
      <c r="G47" s="25"/>
      <c r="H47" s="26"/>
      <c r="I47" s="24"/>
      <c r="J47" s="26"/>
      <c r="K47" s="538"/>
      <c r="L47" s="42" t="str">
        <f t="shared" si="3"/>
        <v/>
      </c>
      <c r="M47" s="26"/>
      <c r="N47" s="42" t="str">
        <f t="shared" si="3"/>
        <v/>
      </c>
      <c r="O47" s="26"/>
      <c r="P47" s="42" t="str">
        <f t="shared" si="3"/>
        <v/>
      </c>
      <c r="Q47" s="26"/>
      <c r="R47" s="42" t="str">
        <f t="shared" si="3"/>
        <v/>
      </c>
      <c r="S47" s="26"/>
    </row>
    <row r="48" spans="1:19" ht="18.75" customHeight="1" x14ac:dyDescent="0.4">
      <c r="A48" s="660" t="s">
        <v>35</v>
      </c>
      <c r="B48" s="660" t="str">
        <f t="shared" si="0"/>
        <v>00 入力なし(非表示推奨)</v>
      </c>
      <c r="C48" s="5"/>
      <c r="D48" s="802"/>
      <c r="E48" s="31" t="s">
        <v>80</v>
      </c>
      <c r="F48" s="32"/>
      <c r="G48" s="33"/>
      <c r="H48" s="34"/>
      <c r="I48" s="32"/>
      <c r="J48" s="34"/>
      <c r="K48" s="539"/>
      <c r="L48" s="32"/>
      <c r="M48" s="34"/>
      <c r="N48" s="32"/>
      <c r="O48" s="34"/>
      <c r="P48" s="32"/>
      <c r="Q48" s="34"/>
      <c r="R48" s="32"/>
      <c r="S48" s="34"/>
    </row>
    <row r="49" spans="1:19" ht="18.75" customHeight="1" x14ac:dyDescent="0.4">
      <c r="A49" s="660" t="s">
        <v>35</v>
      </c>
      <c r="B49" s="660" t="s">
        <v>3</v>
      </c>
      <c r="C49" s="5"/>
      <c r="D49" s="54"/>
      <c r="E49" s="55" t="s">
        <v>92</v>
      </c>
      <c r="F49" s="56">
        <f>SUM(F7:F48)</f>
        <v>0</v>
      </c>
      <c r="G49" s="57"/>
      <c r="H49" s="58"/>
      <c r="I49" s="90">
        <f>SUM(I7:I48)</f>
        <v>0</v>
      </c>
      <c r="J49" s="58"/>
      <c r="K49" s="538"/>
      <c r="L49" s="56">
        <f>SUM(L7:L48)</f>
        <v>0</v>
      </c>
      <c r="M49" s="58"/>
      <c r="N49" s="56">
        <f>SUM(N7:N48)</f>
        <v>0</v>
      </c>
      <c r="O49" s="58"/>
      <c r="P49" s="56">
        <f>SUM(P7:P48)</f>
        <v>0</v>
      </c>
      <c r="Q49" s="58"/>
      <c r="R49" s="56">
        <f>SUM(R7:R48)</f>
        <v>0</v>
      </c>
      <c r="S49" s="58"/>
    </row>
    <row r="50" spans="1:19" ht="18.75" customHeight="1" x14ac:dyDescent="0.4">
      <c r="A50" s="660" t="s">
        <v>35</v>
      </c>
      <c r="B50" s="660" t="str">
        <f>IF(F50=0,"03 素因減額(入力ない場合は非表示推奨)","03 素因減額")</f>
        <v>03 素因減額(入力ない場合は非表示推奨)</v>
      </c>
      <c r="C50" s="5"/>
      <c r="D50" s="813" t="s">
        <v>93</v>
      </c>
      <c r="E50" s="36" t="s">
        <v>94</v>
      </c>
      <c r="F50" s="59">
        <v>0</v>
      </c>
      <c r="G50" s="38"/>
      <c r="H50" s="39"/>
      <c r="I50" s="59">
        <v>0</v>
      </c>
      <c r="J50" s="39"/>
      <c r="K50" s="538"/>
      <c r="L50" s="59">
        <f>$F50</f>
        <v>0</v>
      </c>
      <c r="M50" s="39"/>
      <c r="N50" s="59">
        <f>$F50</f>
        <v>0</v>
      </c>
      <c r="O50" s="39"/>
      <c r="P50" s="59">
        <f>$F50</f>
        <v>0</v>
      </c>
      <c r="Q50" s="39"/>
      <c r="R50" s="59">
        <f>$F50</f>
        <v>0</v>
      </c>
      <c r="S50" s="39"/>
    </row>
    <row r="51" spans="1:19" ht="18.75" customHeight="1" x14ac:dyDescent="0.4">
      <c r="A51" s="660" t="s">
        <v>35</v>
      </c>
      <c r="B51" s="660" t="str">
        <f>B50</f>
        <v>03 素因減額(入力ない場合は非表示推奨)</v>
      </c>
      <c r="C51" s="5"/>
      <c r="D51" s="801"/>
      <c r="E51" s="60" t="s">
        <v>95</v>
      </c>
      <c r="F51" s="61">
        <f>-INT(F49*F50)</f>
        <v>0</v>
      </c>
      <c r="G51" s="62"/>
      <c r="H51" s="63"/>
      <c r="I51" s="61">
        <f>-INT(I49*I50)</f>
        <v>0</v>
      </c>
      <c r="J51" s="63"/>
      <c r="K51" s="538"/>
      <c r="L51" s="61">
        <f>-INT(L49*L50)</f>
        <v>0</v>
      </c>
      <c r="M51" s="63"/>
      <c r="N51" s="61">
        <f>-INT(N49*N50)</f>
        <v>0</v>
      </c>
      <c r="O51" s="63"/>
      <c r="P51" s="61">
        <f>-INT(P49*P50)</f>
        <v>0</v>
      </c>
      <c r="Q51" s="63"/>
      <c r="R51" s="61">
        <f>-INT(R49*R50)</f>
        <v>0</v>
      </c>
      <c r="S51" s="63"/>
    </row>
    <row r="52" spans="1:19" ht="18.75" customHeight="1" x14ac:dyDescent="0.4">
      <c r="A52" s="660" t="s">
        <v>35</v>
      </c>
      <c r="B52" s="660" t="str">
        <f>B50</f>
        <v>03 素因減額(入力ない場合は非表示推奨)</v>
      </c>
      <c r="C52" s="5"/>
      <c r="D52" s="802"/>
      <c r="E52" s="64" t="s">
        <v>96</v>
      </c>
      <c r="F52" s="56">
        <f>F49+F51</f>
        <v>0</v>
      </c>
      <c r="G52" s="65"/>
      <c r="H52" s="66"/>
      <c r="I52" s="56">
        <f>I49+I51</f>
        <v>0</v>
      </c>
      <c r="J52" s="58"/>
      <c r="K52" s="538"/>
      <c r="L52" s="56">
        <f>L49+L51</f>
        <v>0</v>
      </c>
      <c r="M52" s="66"/>
      <c r="N52" s="56">
        <f>N49+N51</f>
        <v>0</v>
      </c>
      <c r="O52" s="66"/>
      <c r="P52" s="56">
        <f>P49+P51</f>
        <v>0</v>
      </c>
      <c r="Q52" s="66"/>
      <c r="R52" s="56">
        <f>R49+R51</f>
        <v>0</v>
      </c>
      <c r="S52" s="66"/>
    </row>
    <row r="53" spans="1:19" ht="18.75" customHeight="1" x14ac:dyDescent="0.4">
      <c r="A53" s="660" t="s">
        <v>35</v>
      </c>
      <c r="B53" s="660" t="s">
        <v>3</v>
      </c>
      <c r="C53" s="5"/>
      <c r="D53" s="813" t="s">
        <v>97</v>
      </c>
      <c r="E53" s="36" t="s">
        <v>98</v>
      </c>
      <c r="F53" s="59">
        <v>0</v>
      </c>
      <c r="G53" s="38"/>
      <c r="H53" s="39"/>
      <c r="I53" s="59">
        <v>0</v>
      </c>
      <c r="J53" s="39"/>
      <c r="K53" s="538"/>
      <c r="L53" s="59">
        <f>$F53</f>
        <v>0</v>
      </c>
      <c r="M53" s="39"/>
      <c r="N53" s="59">
        <f>$F53</f>
        <v>0</v>
      </c>
      <c r="O53" s="39"/>
      <c r="P53" s="59">
        <f>$F53</f>
        <v>0</v>
      </c>
      <c r="Q53" s="39"/>
      <c r="R53" s="59">
        <f>$F53</f>
        <v>0</v>
      </c>
      <c r="S53" s="39"/>
    </row>
    <row r="54" spans="1:19" ht="18.75" customHeight="1" x14ac:dyDescent="0.4">
      <c r="A54" s="660" t="s">
        <v>35</v>
      </c>
      <c r="B54" s="660" t="s">
        <v>3</v>
      </c>
      <c r="C54" s="5"/>
      <c r="D54" s="801"/>
      <c r="E54" s="60" t="s">
        <v>99</v>
      </c>
      <c r="F54" s="61">
        <f>-INT(F52*F53)</f>
        <v>0</v>
      </c>
      <c r="G54" s="62"/>
      <c r="H54" s="63"/>
      <c r="I54" s="61">
        <f>-INT(I52*I53)</f>
        <v>0</v>
      </c>
      <c r="J54" s="63"/>
      <c r="K54" s="538"/>
      <c r="L54" s="61">
        <f>-INT(L52*L53)</f>
        <v>0</v>
      </c>
      <c r="M54" s="63"/>
      <c r="N54" s="61">
        <f>-INT(N52*N53)</f>
        <v>0</v>
      </c>
      <c r="O54" s="63"/>
      <c r="P54" s="61">
        <f>-INT(P52*P53)</f>
        <v>0</v>
      </c>
      <c r="Q54" s="63"/>
      <c r="R54" s="61">
        <f>-INT(R52*R53)</f>
        <v>0</v>
      </c>
      <c r="S54" s="63"/>
    </row>
    <row r="55" spans="1:19" ht="18.75" customHeight="1" x14ac:dyDescent="0.4">
      <c r="A55" s="660" t="s">
        <v>35</v>
      </c>
      <c r="B55" s="660" t="s">
        <v>3</v>
      </c>
      <c r="C55" s="5"/>
      <c r="D55" s="802"/>
      <c r="E55" s="64" t="s">
        <v>100</v>
      </c>
      <c r="F55" s="56">
        <f>F52+F54</f>
        <v>0</v>
      </c>
      <c r="G55" s="65"/>
      <c r="H55" s="66"/>
      <c r="I55" s="56">
        <f>I52+I54</f>
        <v>0</v>
      </c>
      <c r="J55" s="58"/>
      <c r="K55" s="538"/>
      <c r="L55" s="56">
        <f>L52+L54</f>
        <v>0</v>
      </c>
      <c r="M55" s="66"/>
      <c r="N55" s="56">
        <f>N52+N54</f>
        <v>0</v>
      </c>
      <c r="O55" s="66"/>
      <c r="P55" s="56">
        <f>P52+P54</f>
        <v>0</v>
      </c>
      <c r="Q55" s="66"/>
      <c r="R55" s="56">
        <f>R52+R54</f>
        <v>0</v>
      </c>
      <c r="S55" s="66"/>
    </row>
    <row r="56" spans="1:19" ht="18.75" customHeight="1" x14ac:dyDescent="0.4">
      <c r="A56" s="660" t="s">
        <v>35</v>
      </c>
      <c r="B56" s="660" t="s">
        <v>3</v>
      </c>
      <c r="C56" s="5"/>
      <c r="D56" s="813" t="s">
        <v>101</v>
      </c>
      <c r="E56" s="41" t="s">
        <v>102</v>
      </c>
      <c r="F56" s="67">
        <v>0</v>
      </c>
      <c r="G56" s="25"/>
      <c r="H56" s="26"/>
      <c r="I56" s="67"/>
      <c r="J56" s="26"/>
      <c r="K56" s="538"/>
      <c r="L56" s="40">
        <f t="shared" ref="L56:R67" si="4">IF($F56="","",$F56)</f>
        <v>0</v>
      </c>
      <c r="M56" s="26"/>
      <c r="N56" s="40">
        <f t="shared" si="4"/>
        <v>0</v>
      </c>
      <c r="O56" s="26"/>
      <c r="P56" s="40">
        <f t="shared" si="4"/>
        <v>0</v>
      </c>
      <c r="Q56" s="26"/>
      <c r="R56" s="40">
        <f t="shared" si="4"/>
        <v>0</v>
      </c>
      <c r="S56" s="26"/>
    </row>
    <row r="57" spans="1:19" ht="18.75" customHeight="1" x14ac:dyDescent="0.4">
      <c r="A57" s="660" t="s">
        <v>35</v>
      </c>
      <c r="B57" s="660" t="s">
        <v>3</v>
      </c>
      <c r="C57" s="5"/>
      <c r="D57" s="814"/>
      <c r="E57" s="41" t="s">
        <v>103</v>
      </c>
      <c r="F57" s="67">
        <v>0</v>
      </c>
      <c r="G57" s="25"/>
      <c r="H57" s="26"/>
      <c r="I57" s="67">
        <v>0</v>
      </c>
      <c r="J57" s="26"/>
      <c r="K57" s="538"/>
      <c r="L57" s="42">
        <f t="shared" si="4"/>
        <v>0</v>
      </c>
      <c r="M57" s="26"/>
      <c r="N57" s="42">
        <f t="shared" si="4"/>
        <v>0</v>
      </c>
      <c r="O57" s="26"/>
      <c r="P57" s="42">
        <f t="shared" si="4"/>
        <v>0</v>
      </c>
      <c r="Q57" s="26"/>
      <c r="R57" s="42">
        <f t="shared" si="4"/>
        <v>0</v>
      </c>
      <c r="S57" s="26"/>
    </row>
    <row r="58" spans="1:19" ht="18.75" customHeight="1" x14ac:dyDescent="0.4">
      <c r="A58" s="660" t="s">
        <v>35</v>
      </c>
      <c r="B58" s="660" t="s">
        <v>3</v>
      </c>
      <c r="C58" s="5"/>
      <c r="D58" s="801"/>
      <c r="E58" s="68" t="s">
        <v>104</v>
      </c>
      <c r="F58" s="69">
        <f>-F202</f>
        <v>0</v>
      </c>
      <c r="G58" s="70">
        <f>F201</f>
        <v>0</v>
      </c>
      <c r="H58" s="26"/>
      <c r="I58" s="69">
        <f>-I202</f>
        <v>0</v>
      </c>
      <c r="J58" s="494">
        <f>I201</f>
        <v>0</v>
      </c>
      <c r="K58" s="540"/>
      <c r="L58" s="69">
        <f>-L202</f>
        <v>0</v>
      </c>
      <c r="M58" s="70">
        <f>L201</f>
        <v>0</v>
      </c>
      <c r="N58" s="69">
        <f>-N202</f>
        <v>0</v>
      </c>
      <c r="O58" s="70">
        <f>N201</f>
        <v>0</v>
      </c>
      <c r="P58" s="69">
        <f>-P202</f>
        <v>0</v>
      </c>
      <c r="Q58" s="70">
        <f>P201</f>
        <v>0</v>
      </c>
      <c r="R58" s="69">
        <f>-R202</f>
        <v>0</v>
      </c>
      <c r="S58" s="494">
        <f>R201</f>
        <v>0</v>
      </c>
    </row>
    <row r="59" spans="1:19" ht="18.75" customHeight="1" x14ac:dyDescent="0.4">
      <c r="A59" s="660" t="s">
        <v>35</v>
      </c>
      <c r="B59" s="660" t="s">
        <v>3</v>
      </c>
      <c r="C59" s="5"/>
      <c r="D59" s="801"/>
      <c r="E59" s="495" t="s">
        <v>105</v>
      </c>
      <c r="F59" s="69">
        <f>-F204</f>
        <v>0</v>
      </c>
      <c r="G59" s="555">
        <f>F203</f>
        <v>0</v>
      </c>
      <c r="H59" s="26"/>
      <c r="I59" s="69">
        <f>-I204</f>
        <v>0</v>
      </c>
      <c r="J59" s="556">
        <f>I203</f>
        <v>0</v>
      </c>
      <c r="K59" s="540"/>
      <c r="L59" s="69">
        <f>-L204</f>
        <v>0</v>
      </c>
      <c r="M59" s="555">
        <f>L203</f>
        <v>0</v>
      </c>
      <c r="N59" s="69">
        <f>-N204</f>
        <v>0</v>
      </c>
      <c r="O59" s="555">
        <f>N203</f>
        <v>0</v>
      </c>
      <c r="P59" s="69">
        <f>-P204</f>
        <v>0</v>
      </c>
      <c r="Q59" s="555">
        <f>P203</f>
        <v>0</v>
      </c>
      <c r="R59" s="69">
        <f>-R204</f>
        <v>0</v>
      </c>
      <c r="S59" s="556">
        <f>R203</f>
        <v>0</v>
      </c>
    </row>
    <row r="60" spans="1:19" ht="18.75" customHeight="1" x14ac:dyDescent="0.4">
      <c r="A60" s="660" t="s">
        <v>35</v>
      </c>
      <c r="B60" s="660" t="s">
        <v>3</v>
      </c>
      <c r="C60" s="5"/>
      <c r="D60" s="801"/>
      <c r="E60" s="73" t="s">
        <v>106</v>
      </c>
      <c r="F60" s="67">
        <v>0</v>
      </c>
      <c r="G60" s="25"/>
      <c r="H60" s="26"/>
      <c r="I60" s="67"/>
      <c r="J60" s="26"/>
      <c r="K60" s="538"/>
      <c r="L60" s="42">
        <f t="shared" si="4"/>
        <v>0</v>
      </c>
      <c r="M60" s="26"/>
      <c r="N60" s="42">
        <f t="shared" si="4"/>
        <v>0</v>
      </c>
      <c r="O60" s="26"/>
      <c r="P60" s="42">
        <f t="shared" si="4"/>
        <v>0</v>
      </c>
      <c r="Q60" s="26"/>
      <c r="R60" s="42">
        <f t="shared" si="4"/>
        <v>0</v>
      </c>
      <c r="S60" s="26"/>
    </row>
    <row r="61" spans="1:19" ht="18.75" customHeight="1" x14ac:dyDescent="0.4">
      <c r="A61" s="660" t="s">
        <v>35</v>
      </c>
      <c r="B61" s="660" t="str">
        <f t="shared" ref="B61:B68" si="5">IF(F61="","00 入力なし(非表示推奨)","01 入力あり")</f>
        <v>00 入力なし(非表示推奨)</v>
      </c>
      <c r="C61" s="5"/>
      <c r="D61" s="801"/>
      <c r="E61" s="74"/>
      <c r="F61" s="75"/>
      <c r="G61" s="76"/>
      <c r="H61" s="52"/>
      <c r="I61" s="75"/>
      <c r="J61" s="52"/>
      <c r="K61" s="538"/>
      <c r="L61" s="42" t="str">
        <f t="shared" si="4"/>
        <v/>
      </c>
      <c r="M61" s="52"/>
      <c r="N61" s="42" t="str">
        <f t="shared" si="4"/>
        <v/>
      </c>
      <c r="O61" s="52"/>
      <c r="P61" s="42" t="str">
        <f t="shared" si="4"/>
        <v/>
      </c>
      <c r="Q61" s="52"/>
      <c r="R61" s="42" t="str">
        <f t="shared" si="4"/>
        <v/>
      </c>
      <c r="S61" s="52"/>
    </row>
    <row r="62" spans="1:19" ht="18.75" customHeight="1" x14ac:dyDescent="0.4">
      <c r="A62" s="660" t="s">
        <v>35</v>
      </c>
      <c r="B62" s="660" t="str">
        <f t="shared" si="5"/>
        <v>00 入力なし(非表示推奨)</v>
      </c>
      <c r="C62" s="5"/>
      <c r="D62" s="801"/>
      <c r="E62" s="74"/>
      <c r="F62" s="75"/>
      <c r="G62" s="76"/>
      <c r="H62" s="52"/>
      <c r="I62" s="75"/>
      <c r="J62" s="52"/>
      <c r="K62" s="538"/>
      <c r="L62" s="42" t="str">
        <f t="shared" si="4"/>
        <v/>
      </c>
      <c r="M62" s="52"/>
      <c r="N62" s="42" t="str">
        <f t="shared" si="4"/>
        <v/>
      </c>
      <c r="O62" s="52"/>
      <c r="P62" s="42" t="str">
        <f t="shared" si="4"/>
        <v/>
      </c>
      <c r="Q62" s="52"/>
      <c r="R62" s="42" t="str">
        <f t="shared" si="4"/>
        <v/>
      </c>
      <c r="S62" s="52"/>
    </row>
    <row r="63" spans="1:19" ht="18.75" customHeight="1" x14ac:dyDescent="0.4">
      <c r="A63" s="660" t="s">
        <v>35</v>
      </c>
      <c r="B63" s="660" t="str">
        <f t="shared" si="5"/>
        <v>00 入力なし(非表示推奨)</v>
      </c>
      <c r="C63" s="5"/>
      <c r="D63" s="801"/>
      <c r="E63" s="74"/>
      <c r="F63" s="75"/>
      <c r="G63" s="76"/>
      <c r="H63" s="52"/>
      <c r="I63" s="75"/>
      <c r="J63" s="52"/>
      <c r="K63" s="538"/>
      <c r="L63" s="42" t="str">
        <f t="shared" si="4"/>
        <v/>
      </c>
      <c r="M63" s="52"/>
      <c r="N63" s="42" t="str">
        <f t="shared" si="4"/>
        <v/>
      </c>
      <c r="O63" s="52"/>
      <c r="P63" s="42" t="str">
        <f t="shared" si="4"/>
        <v/>
      </c>
      <c r="Q63" s="52"/>
      <c r="R63" s="42" t="str">
        <f t="shared" si="4"/>
        <v/>
      </c>
      <c r="S63" s="52"/>
    </row>
    <row r="64" spans="1:19" ht="18.75" customHeight="1" x14ac:dyDescent="0.4">
      <c r="A64" s="660" t="s">
        <v>35</v>
      </c>
      <c r="B64" s="660" t="str">
        <f t="shared" si="5"/>
        <v>00 入力なし(非表示推奨)</v>
      </c>
      <c r="C64" s="5"/>
      <c r="D64" s="801"/>
      <c r="E64" s="74"/>
      <c r="F64" s="75"/>
      <c r="G64" s="76"/>
      <c r="H64" s="52"/>
      <c r="I64" s="75"/>
      <c r="J64" s="52"/>
      <c r="K64" s="538"/>
      <c r="L64" s="42" t="str">
        <f t="shared" si="4"/>
        <v/>
      </c>
      <c r="M64" s="52"/>
      <c r="N64" s="42" t="str">
        <f t="shared" si="4"/>
        <v/>
      </c>
      <c r="O64" s="52"/>
      <c r="P64" s="42" t="str">
        <f t="shared" si="4"/>
        <v/>
      </c>
      <c r="Q64" s="52"/>
      <c r="R64" s="42" t="str">
        <f t="shared" si="4"/>
        <v/>
      </c>
      <c r="S64" s="52"/>
    </row>
    <row r="65" spans="1:19" ht="18.75" customHeight="1" x14ac:dyDescent="0.4">
      <c r="A65" s="660" t="s">
        <v>35</v>
      </c>
      <c r="B65" s="660" t="str">
        <f t="shared" si="5"/>
        <v>00 入力なし(非表示推奨)</v>
      </c>
      <c r="C65" s="5"/>
      <c r="D65" s="801"/>
      <c r="E65" s="74"/>
      <c r="F65" s="75"/>
      <c r="G65" s="76"/>
      <c r="H65" s="52"/>
      <c r="I65" s="75"/>
      <c r="J65" s="52"/>
      <c r="K65" s="538"/>
      <c r="L65" s="42" t="str">
        <f t="shared" si="4"/>
        <v/>
      </c>
      <c r="M65" s="52"/>
      <c r="N65" s="42" t="str">
        <f t="shared" si="4"/>
        <v/>
      </c>
      <c r="O65" s="52"/>
      <c r="P65" s="42" t="str">
        <f t="shared" si="4"/>
        <v/>
      </c>
      <c r="Q65" s="52"/>
      <c r="R65" s="42" t="str">
        <f t="shared" si="4"/>
        <v/>
      </c>
      <c r="S65" s="52"/>
    </row>
    <row r="66" spans="1:19" ht="18.75" customHeight="1" x14ac:dyDescent="0.4">
      <c r="A66" s="660" t="s">
        <v>35</v>
      </c>
      <c r="B66" s="660" t="str">
        <f t="shared" si="5"/>
        <v>00 入力なし(非表示推奨)</v>
      </c>
      <c r="C66" s="5"/>
      <c r="D66" s="801"/>
      <c r="E66" s="74"/>
      <c r="F66" s="75"/>
      <c r="G66" s="76"/>
      <c r="H66" s="52"/>
      <c r="I66" s="75"/>
      <c r="J66" s="52"/>
      <c r="K66" s="538"/>
      <c r="L66" s="42" t="str">
        <f t="shared" si="4"/>
        <v/>
      </c>
      <c r="M66" s="52"/>
      <c r="N66" s="42" t="str">
        <f t="shared" si="4"/>
        <v/>
      </c>
      <c r="O66" s="52"/>
      <c r="P66" s="42" t="str">
        <f t="shared" si="4"/>
        <v/>
      </c>
      <c r="Q66" s="52"/>
      <c r="R66" s="42" t="str">
        <f t="shared" si="4"/>
        <v/>
      </c>
      <c r="S66" s="52"/>
    </row>
    <row r="67" spans="1:19" ht="18.75" customHeight="1" x14ac:dyDescent="0.4">
      <c r="A67" s="660" t="s">
        <v>35</v>
      </c>
      <c r="B67" s="660" t="str">
        <f t="shared" si="5"/>
        <v>00 入力なし(非表示推奨)</v>
      </c>
      <c r="C67" s="5"/>
      <c r="D67" s="801"/>
      <c r="E67" s="74"/>
      <c r="F67" s="75"/>
      <c r="G67" s="76"/>
      <c r="H67" s="52"/>
      <c r="I67" s="75"/>
      <c r="J67" s="52"/>
      <c r="K67" s="538"/>
      <c r="L67" s="42" t="str">
        <f t="shared" si="4"/>
        <v/>
      </c>
      <c r="M67" s="52"/>
      <c r="N67" s="42" t="str">
        <f t="shared" si="4"/>
        <v/>
      </c>
      <c r="O67" s="52"/>
      <c r="P67" s="42" t="str">
        <f t="shared" si="4"/>
        <v/>
      </c>
      <c r="Q67" s="52"/>
      <c r="R67" s="42" t="str">
        <f t="shared" si="4"/>
        <v/>
      </c>
      <c r="S67" s="52"/>
    </row>
    <row r="68" spans="1:19" ht="18.75" customHeight="1" x14ac:dyDescent="0.4">
      <c r="A68" s="660" t="s">
        <v>35</v>
      </c>
      <c r="B68" s="660" t="str">
        <f t="shared" si="5"/>
        <v>00 入力なし(非表示推奨)</v>
      </c>
      <c r="C68" s="5"/>
      <c r="D68" s="801"/>
      <c r="E68" s="31" t="s">
        <v>80</v>
      </c>
      <c r="F68" s="32"/>
      <c r="G68" s="33"/>
      <c r="H68" s="34"/>
      <c r="I68" s="32"/>
      <c r="J68" s="34"/>
      <c r="K68" s="539"/>
      <c r="L68" s="32"/>
      <c r="M68" s="34"/>
      <c r="N68" s="32"/>
      <c r="O68" s="34"/>
      <c r="P68" s="32"/>
      <c r="Q68" s="34"/>
      <c r="R68" s="32"/>
      <c r="S68" s="34"/>
    </row>
    <row r="69" spans="1:19" ht="18.75" customHeight="1" x14ac:dyDescent="0.4">
      <c r="A69" s="660" t="s">
        <v>35</v>
      </c>
      <c r="B69" s="660" t="s">
        <v>3</v>
      </c>
      <c r="C69" s="5"/>
      <c r="D69" s="802"/>
      <c r="E69" s="64" t="s">
        <v>107</v>
      </c>
      <c r="F69" s="56">
        <f>F55+SUM(F56:F68)</f>
        <v>0</v>
      </c>
      <c r="G69" s="57"/>
      <c r="H69" s="58"/>
      <c r="I69" s="90">
        <f>SUM(I55:I68)</f>
        <v>0</v>
      </c>
      <c r="J69" s="58"/>
      <c r="K69" s="538"/>
      <c r="L69" s="56">
        <f>L55+SUM(L56:L68)</f>
        <v>0</v>
      </c>
      <c r="M69" s="58"/>
      <c r="N69" s="56">
        <f>N55+SUM(N56:N68)</f>
        <v>0</v>
      </c>
      <c r="O69" s="58"/>
      <c r="P69" s="56">
        <f>P55+SUM(P56:P68)</f>
        <v>0</v>
      </c>
      <c r="Q69" s="58"/>
      <c r="R69" s="56">
        <f>R55+SUM(R56:R68)</f>
        <v>0</v>
      </c>
      <c r="S69" s="58"/>
    </row>
    <row r="70" spans="1:19" ht="18.75" customHeight="1" x14ac:dyDescent="0.4">
      <c r="A70" s="660" t="s">
        <v>35</v>
      </c>
      <c r="B70" s="660" t="str">
        <f>IF(F70="","00 入力なし(非表示推奨)","01 入力あり")</f>
        <v>00 入力なし(非表示推奨)</v>
      </c>
      <c r="C70" s="5"/>
      <c r="D70" s="800" t="s">
        <v>58</v>
      </c>
      <c r="E70" s="36"/>
      <c r="F70" s="37"/>
      <c r="G70" s="38"/>
      <c r="H70" s="39"/>
      <c r="I70" s="37"/>
      <c r="J70" s="39"/>
      <c r="K70" s="538"/>
      <c r="L70" s="40" t="str">
        <f t="shared" ref="L70:R72" si="6">IF($F70="","",$F70)</f>
        <v/>
      </c>
      <c r="M70" s="39"/>
      <c r="N70" s="40" t="str">
        <f t="shared" si="6"/>
        <v/>
      </c>
      <c r="O70" s="39"/>
      <c r="P70" s="40" t="str">
        <f t="shared" si="6"/>
        <v/>
      </c>
      <c r="Q70" s="39"/>
      <c r="R70" s="40" t="str">
        <f t="shared" si="6"/>
        <v/>
      </c>
      <c r="S70" s="39"/>
    </row>
    <row r="71" spans="1:19" ht="18.75" customHeight="1" x14ac:dyDescent="0.4">
      <c r="A71" s="660" t="s">
        <v>35</v>
      </c>
      <c r="B71" s="660" t="str">
        <f>IF(F71="","00 入力なし(非表示推奨)","01 入力あり")</f>
        <v>00 入力なし(非表示推奨)</v>
      </c>
      <c r="C71" s="5"/>
      <c r="D71" s="801"/>
      <c r="E71" s="41"/>
      <c r="F71" s="30"/>
      <c r="G71" s="25"/>
      <c r="H71" s="26"/>
      <c r="I71" s="30"/>
      <c r="J71" s="26"/>
      <c r="K71" s="538"/>
      <c r="L71" s="42" t="str">
        <f t="shared" si="6"/>
        <v/>
      </c>
      <c r="M71" s="26"/>
      <c r="N71" s="42" t="str">
        <f t="shared" si="6"/>
        <v/>
      </c>
      <c r="O71" s="26"/>
      <c r="P71" s="42" t="str">
        <f t="shared" si="6"/>
        <v/>
      </c>
      <c r="Q71" s="26"/>
      <c r="R71" s="42" t="str">
        <f t="shared" si="6"/>
        <v/>
      </c>
      <c r="S71" s="26"/>
    </row>
    <row r="72" spans="1:19" ht="18.75" customHeight="1" x14ac:dyDescent="0.4">
      <c r="A72" s="660" t="s">
        <v>35</v>
      </c>
      <c r="B72" s="660" t="str">
        <f>IF(F72="","00 入力なし(非表示推奨)","01 入力あり")</f>
        <v>00 入力なし(非表示推奨)</v>
      </c>
      <c r="C72" s="5"/>
      <c r="D72" s="801"/>
      <c r="E72" s="41"/>
      <c r="F72" s="30"/>
      <c r="G72" s="25"/>
      <c r="H72" s="26"/>
      <c r="I72" s="30"/>
      <c r="J72" s="26"/>
      <c r="K72" s="538"/>
      <c r="L72" s="42" t="str">
        <f t="shared" si="6"/>
        <v/>
      </c>
      <c r="M72" s="26"/>
      <c r="N72" s="42" t="str">
        <f t="shared" si="6"/>
        <v/>
      </c>
      <c r="O72" s="26"/>
      <c r="P72" s="42" t="str">
        <f t="shared" si="6"/>
        <v/>
      </c>
      <c r="Q72" s="26"/>
      <c r="R72" s="42" t="str">
        <f t="shared" si="6"/>
        <v/>
      </c>
      <c r="S72" s="26"/>
    </row>
    <row r="73" spans="1:19" ht="18.75" customHeight="1" thickBot="1" x14ac:dyDescent="0.45">
      <c r="A73" s="660" t="s">
        <v>35</v>
      </c>
      <c r="B73" s="660" t="s">
        <v>3</v>
      </c>
      <c r="C73" s="5"/>
      <c r="D73" s="822"/>
      <c r="E73" s="77" t="s">
        <v>108</v>
      </c>
      <c r="F73" s="78">
        <v>0</v>
      </c>
      <c r="G73" s="79"/>
      <c r="H73" s="80"/>
      <c r="I73" s="78"/>
      <c r="J73" s="80"/>
      <c r="K73" s="538"/>
      <c r="L73" s="78">
        <f>IF($F73="","",$F73)</f>
        <v>0</v>
      </c>
      <c r="M73" s="80"/>
      <c r="N73" s="78">
        <f>IF($F73="","",$F73)</f>
        <v>0</v>
      </c>
      <c r="O73" s="80"/>
      <c r="P73" s="78">
        <f>IF($F73="","",$F73)</f>
        <v>0</v>
      </c>
      <c r="Q73" s="80"/>
      <c r="R73" s="78">
        <f>IF($F73="","",$F73)</f>
        <v>0</v>
      </c>
      <c r="S73" s="80"/>
    </row>
    <row r="74" spans="1:19" s="87" customFormat="1" ht="18.75" customHeight="1" thickBot="1" x14ac:dyDescent="0.45">
      <c r="A74" s="660" t="s">
        <v>35</v>
      </c>
      <c r="B74" s="660" t="s">
        <v>3</v>
      </c>
      <c r="C74" s="5"/>
      <c r="D74" s="81"/>
      <c r="E74" s="82" t="s">
        <v>109</v>
      </c>
      <c r="F74" s="83">
        <f>SUM(F69:F73)</f>
        <v>0</v>
      </c>
      <c r="G74" s="84"/>
      <c r="H74" s="85"/>
      <c r="I74" s="86">
        <f>SUM(I69:I73)</f>
        <v>0</v>
      </c>
      <c r="J74" s="85"/>
      <c r="K74" s="541"/>
      <c r="L74" s="86">
        <f>SUM(L69:L73)</f>
        <v>0</v>
      </c>
      <c r="M74" s="85"/>
      <c r="N74" s="86">
        <f>SUM(N69:N73)</f>
        <v>0</v>
      </c>
      <c r="O74" s="85"/>
      <c r="P74" s="86">
        <f>SUM(P69:P73)</f>
        <v>0</v>
      </c>
      <c r="Q74" s="85"/>
      <c r="R74" s="86">
        <f>SUM(R69:R73)</f>
        <v>0</v>
      </c>
      <c r="S74" s="85"/>
    </row>
    <row r="75" spans="1:19" ht="18.75" customHeight="1" thickBot="1" x14ac:dyDescent="0.45">
      <c r="A75" s="660" t="s">
        <v>35</v>
      </c>
      <c r="B75" s="660" t="s">
        <v>3</v>
      </c>
      <c r="C75" s="5"/>
    </row>
    <row r="76" spans="1:19" ht="18.75" customHeight="1" x14ac:dyDescent="0.4">
      <c r="A76" s="660" t="s">
        <v>110</v>
      </c>
      <c r="B76" s="660" t="s">
        <v>3</v>
      </c>
      <c r="C76" s="5"/>
      <c r="D76" s="818" t="s">
        <v>111</v>
      </c>
      <c r="E76" s="819"/>
      <c r="F76" s="809" t="s">
        <v>14</v>
      </c>
      <c r="G76" s="810"/>
      <c r="H76" s="811"/>
      <c r="I76" s="792" t="s">
        <v>16</v>
      </c>
      <c r="J76" s="790"/>
      <c r="K76" s="536"/>
      <c r="L76" s="789" t="s">
        <v>62</v>
      </c>
      <c r="M76" s="790"/>
      <c r="N76" s="789" t="s">
        <v>63</v>
      </c>
      <c r="O76" s="790"/>
      <c r="P76" s="789" t="s">
        <v>64</v>
      </c>
      <c r="Q76" s="790"/>
      <c r="R76" s="789" t="s">
        <v>65</v>
      </c>
      <c r="S76" s="790"/>
    </row>
    <row r="77" spans="1:19" ht="18.75" customHeight="1" thickBot="1" x14ac:dyDescent="0.45">
      <c r="A77" s="660" t="s">
        <v>110</v>
      </c>
      <c r="B77" s="660" t="s">
        <v>3</v>
      </c>
      <c r="C77" s="5"/>
      <c r="D77" s="820"/>
      <c r="E77" s="821"/>
      <c r="F77" s="14" t="s">
        <v>66</v>
      </c>
      <c r="G77" s="15" t="s">
        <v>67</v>
      </c>
      <c r="H77" s="16" t="s">
        <v>15</v>
      </c>
      <c r="I77" s="14" t="s">
        <v>66</v>
      </c>
      <c r="J77" s="16" t="s">
        <v>68</v>
      </c>
      <c r="K77" s="537"/>
      <c r="L77" s="14" t="s">
        <v>66</v>
      </c>
      <c r="M77" s="16" t="s">
        <v>69</v>
      </c>
      <c r="N77" s="14" t="s">
        <v>66</v>
      </c>
      <c r="O77" s="16" t="s">
        <v>69</v>
      </c>
      <c r="P77" s="14" t="s">
        <v>66</v>
      </c>
      <c r="Q77" s="16" t="s">
        <v>69</v>
      </c>
      <c r="R77" s="14" t="s">
        <v>66</v>
      </c>
      <c r="S77" s="16" t="s">
        <v>69</v>
      </c>
    </row>
    <row r="78" spans="1:19" ht="18.75" customHeight="1" x14ac:dyDescent="0.4">
      <c r="A78" s="660" t="s">
        <v>110</v>
      </c>
      <c r="B78" s="660" t="str">
        <f>IF(F78="","00 入力なし(非表示推奨)","01 入力あり")</f>
        <v>01 入力あり</v>
      </c>
      <c r="C78" s="5"/>
      <c r="D78" s="823" t="s">
        <v>112</v>
      </c>
      <c r="E78" s="179" t="s">
        <v>113</v>
      </c>
      <c r="F78" s="22">
        <v>0</v>
      </c>
      <c r="G78" s="19"/>
      <c r="H78" s="20"/>
      <c r="I78" s="22"/>
      <c r="J78" s="20"/>
      <c r="K78" s="538"/>
      <c r="L78" s="88">
        <f t="shared" ref="L78:R88" si="7">IF($F78="","",$F78)</f>
        <v>0</v>
      </c>
      <c r="M78" s="20"/>
      <c r="N78" s="88">
        <f t="shared" si="7"/>
        <v>0</v>
      </c>
      <c r="O78" s="20"/>
      <c r="P78" s="88">
        <f t="shared" si="7"/>
        <v>0</v>
      </c>
      <c r="Q78" s="20"/>
      <c r="R78" s="88">
        <f t="shared" si="7"/>
        <v>0</v>
      </c>
      <c r="S78" s="20"/>
    </row>
    <row r="79" spans="1:19" ht="18.75" customHeight="1" x14ac:dyDescent="0.4">
      <c r="A79" s="660" t="s">
        <v>110</v>
      </c>
      <c r="B79" s="660" t="str">
        <f t="shared" ref="B79:B89" si="8">IF(F79="","00 入力なし(非表示推奨)","01 入力あり")</f>
        <v>01 入力あり</v>
      </c>
      <c r="C79" s="5"/>
      <c r="D79" s="824"/>
      <c r="E79" s="180" t="s">
        <v>114</v>
      </c>
      <c r="F79" s="24">
        <v>0</v>
      </c>
      <c r="G79" s="25"/>
      <c r="H79" s="26"/>
      <c r="I79" s="24"/>
      <c r="J79" s="26"/>
      <c r="K79" s="538"/>
      <c r="L79" s="89">
        <f t="shared" si="7"/>
        <v>0</v>
      </c>
      <c r="M79" s="26"/>
      <c r="N79" s="89">
        <f t="shared" si="7"/>
        <v>0</v>
      </c>
      <c r="O79" s="26"/>
      <c r="P79" s="89">
        <f t="shared" si="7"/>
        <v>0</v>
      </c>
      <c r="Q79" s="26"/>
      <c r="R79" s="89">
        <f t="shared" si="7"/>
        <v>0</v>
      </c>
      <c r="S79" s="26"/>
    </row>
    <row r="80" spans="1:19" ht="18.75" customHeight="1" x14ac:dyDescent="0.4">
      <c r="A80" s="660" t="s">
        <v>110</v>
      </c>
      <c r="B80" s="660" t="str">
        <f t="shared" si="8"/>
        <v>01 入力あり</v>
      </c>
      <c r="C80" s="5"/>
      <c r="D80" s="824"/>
      <c r="E80" s="180" t="s">
        <v>115</v>
      </c>
      <c r="F80" s="24">
        <v>0</v>
      </c>
      <c r="G80" s="25"/>
      <c r="H80" s="26"/>
      <c r="I80" s="30"/>
      <c r="J80" s="26"/>
      <c r="K80" s="538"/>
      <c r="L80" s="89">
        <f t="shared" si="7"/>
        <v>0</v>
      </c>
      <c r="M80" s="26"/>
      <c r="N80" s="89">
        <f t="shared" si="7"/>
        <v>0</v>
      </c>
      <c r="O80" s="26"/>
      <c r="P80" s="89">
        <f t="shared" si="7"/>
        <v>0</v>
      </c>
      <c r="Q80" s="26"/>
      <c r="R80" s="89">
        <f t="shared" si="7"/>
        <v>0</v>
      </c>
      <c r="S80" s="26"/>
    </row>
    <row r="81" spans="1:19" ht="18.75" customHeight="1" x14ac:dyDescent="0.4">
      <c r="A81" s="660" t="s">
        <v>110</v>
      </c>
      <c r="B81" s="660" t="str">
        <f t="shared" si="8"/>
        <v>00 入力なし(非表示推奨)</v>
      </c>
      <c r="C81" s="5"/>
      <c r="D81" s="824"/>
      <c r="E81" s="180"/>
      <c r="F81" s="24"/>
      <c r="G81" s="25"/>
      <c r="H81" s="26"/>
      <c r="I81" s="30"/>
      <c r="J81" s="26"/>
      <c r="K81" s="538"/>
      <c r="L81" s="89" t="str">
        <f t="shared" si="7"/>
        <v/>
      </c>
      <c r="M81" s="26"/>
      <c r="N81" s="89" t="str">
        <f t="shared" si="7"/>
        <v/>
      </c>
      <c r="O81" s="26"/>
      <c r="P81" s="89" t="str">
        <f t="shared" si="7"/>
        <v/>
      </c>
      <c r="Q81" s="26"/>
      <c r="R81" s="89" t="str">
        <f t="shared" si="7"/>
        <v/>
      </c>
      <c r="S81" s="26"/>
    </row>
    <row r="82" spans="1:19" ht="18.75" customHeight="1" x14ac:dyDescent="0.4">
      <c r="A82" s="660" t="s">
        <v>110</v>
      </c>
      <c r="B82" s="660" t="str">
        <f t="shared" si="8"/>
        <v>00 入力なし(非表示推奨)</v>
      </c>
      <c r="C82" s="5"/>
      <c r="D82" s="824"/>
      <c r="E82" s="180"/>
      <c r="F82" s="30"/>
      <c r="G82" s="25"/>
      <c r="H82" s="26"/>
      <c r="I82" s="30"/>
      <c r="J82" s="26"/>
      <c r="K82" s="538"/>
      <c r="L82" s="89" t="str">
        <f t="shared" si="7"/>
        <v/>
      </c>
      <c r="M82" s="26"/>
      <c r="N82" s="89" t="str">
        <f t="shared" si="7"/>
        <v/>
      </c>
      <c r="O82" s="26"/>
      <c r="P82" s="89" t="str">
        <f t="shared" si="7"/>
        <v/>
      </c>
      <c r="Q82" s="26"/>
      <c r="R82" s="89" t="str">
        <f t="shared" si="7"/>
        <v/>
      </c>
      <c r="S82" s="26"/>
    </row>
    <row r="83" spans="1:19" ht="18.75" customHeight="1" x14ac:dyDescent="0.4">
      <c r="A83" s="660" t="s">
        <v>110</v>
      </c>
      <c r="B83" s="660" t="str">
        <f t="shared" si="8"/>
        <v>00 入力なし(非表示推奨)</v>
      </c>
      <c r="C83" s="5"/>
      <c r="D83" s="824"/>
      <c r="E83" s="180"/>
      <c r="F83" s="24"/>
      <c r="G83" s="25"/>
      <c r="H83" s="26"/>
      <c r="I83" s="30"/>
      <c r="J83" s="26"/>
      <c r="K83" s="538"/>
      <c r="L83" s="89" t="str">
        <f t="shared" si="7"/>
        <v/>
      </c>
      <c r="M83" s="26"/>
      <c r="N83" s="89" t="str">
        <f t="shared" si="7"/>
        <v/>
      </c>
      <c r="O83" s="26"/>
      <c r="P83" s="89" t="str">
        <f t="shared" si="7"/>
        <v/>
      </c>
      <c r="Q83" s="26"/>
      <c r="R83" s="89" t="str">
        <f t="shared" si="7"/>
        <v/>
      </c>
      <c r="S83" s="26"/>
    </row>
    <row r="84" spans="1:19" ht="18.75" customHeight="1" x14ac:dyDescent="0.4">
      <c r="A84" s="660" t="s">
        <v>110</v>
      </c>
      <c r="B84" s="660" t="str">
        <f t="shared" si="8"/>
        <v>00 入力なし(非表示推奨)</v>
      </c>
      <c r="C84" s="5"/>
      <c r="D84" s="824"/>
      <c r="E84" s="180"/>
      <c r="F84" s="30"/>
      <c r="G84" s="25"/>
      <c r="H84" s="26"/>
      <c r="I84" s="30"/>
      <c r="J84" s="26"/>
      <c r="K84" s="538"/>
      <c r="L84" s="89" t="str">
        <f t="shared" si="7"/>
        <v/>
      </c>
      <c r="M84" s="26"/>
      <c r="N84" s="89" t="str">
        <f t="shared" si="7"/>
        <v/>
      </c>
      <c r="O84" s="26"/>
      <c r="P84" s="89" t="str">
        <f t="shared" si="7"/>
        <v/>
      </c>
      <c r="Q84" s="26"/>
      <c r="R84" s="89" t="str">
        <f t="shared" si="7"/>
        <v/>
      </c>
      <c r="S84" s="26"/>
    </row>
    <row r="85" spans="1:19" ht="18.75" customHeight="1" x14ac:dyDescent="0.4">
      <c r="A85" s="660" t="s">
        <v>110</v>
      </c>
      <c r="B85" s="660" t="str">
        <f t="shared" si="8"/>
        <v>00 入力なし(非表示推奨)</v>
      </c>
      <c r="C85" s="5"/>
      <c r="D85" s="824"/>
      <c r="E85" s="180"/>
      <c r="F85" s="24"/>
      <c r="G85" s="25"/>
      <c r="H85" s="26"/>
      <c r="I85" s="30"/>
      <c r="J85" s="26"/>
      <c r="K85" s="538"/>
      <c r="L85" s="89" t="str">
        <f t="shared" si="7"/>
        <v/>
      </c>
      <c r="M85" s="26"/>
      <c r="N85" s="89" t="str">
        <f t="shared" si="7"/>
        <v/>
      </c>
      <c r="O85" s="26"/>
      <c r="P85" s="89" t="str">
        <f t="shared" si="7"/>
        <v/>
      </c>
      <c r="Q85" s="26"/>
      <c r="R85" s="89" t="str">
        <f t="shared" si="7"/>
        <v/>
      </c>
      <c r="S85" s="26"/>
    </row>
    <row r="86" spans="1:19" ht="18.75" customHeight="1" x14ac:dyDescent="0.4">
      <c r="A86" s="660" t="s">
        <v>110</v>
      </c>
      <c r="B86" s="660" t="str">
        <f t="shared" si="8"/>
        <v>00 入力なし(非表示推奨)</v>
      </c>
      <c r="C86" s="5"/>
      <c r="D86" s="824"/>
      <c r="E86" s="180"/>
      <c r="F86" s="30"/>
      <c r="G86" s="25"/>
      <c r="H86" s="26"/>
      <c r="I86" s="30"/>
      <c r="J86" s="26"/>
      <c r="K86" s="538"/>
      <c r="L86" s="89" t="str">
        <f t="shared" si="7"/>
        <v/>
      </c>
      <c r="M86" s="26"/>
      <c r="N86" s="89" t="str">
        <f t="shared" si="7"/>
        <v/>
      </c>
      <c r="O86" s="26"/>
      <c r="P86" s="89" t="str">
        <f t="shared" si="7"/>
        <v/>
      </c>
      <c r="Q86" s="26"/>
      <c r="R86" s="89" t="str">
        <f t="shared" si="7"/>
        <v/>
      </c>
      <c r="S86" s="26"/>
    </row>
    <row r="87" spans="1:19" ht="18.75" customHeight="1" x14ac:dyDescent="0.4">
      <c r="A87" s="660" t="s">
        <v>110</v>
      </c>
      <c r="B87" s="660" t="str">
        <f t="shared" si="8"/>
        <v>00 入力なし(非表示推奨)</v>
      </c>
      <c r="C87" s="5"/>
      <c r="D87" s="824"/>
      <c r="E87" s="180"/>
      <c r="F87" s="24"/>
      <c r="G87" s="25"/>
      <c r="H87" s="26"/>
      <c r="I87" s="30"/>
      <c r="J87" s="26"/>
      <c r="K87" s="538"/>
      <c r="L87" s="89" t="str">
        <f t="shared" si="7"/>
        <v/>
      </c>
      <c r="M87" s="26"/>
      <c r="N87" s="89" t="str">
        <f t="shared" si="7"/>
        <v/>
      </c>
      <c r="O87" s="26"/>
      <c r="P87" s="89" t="str">
        <f t="shared" si="7"/>
        <v/>
      </c>
      <c r="Q87" s="26"/>
      <c r="R87" s="89" t="str">
        <f t="shared" si="7"/>
        <v/>
      </c>
      <c r="S87" s="26"/>
    </row>
    <row r="88" spans="1:19" ht="18.75" customHeight="1" x14ac:dyDescent="0.4">
      <c r="A88" s="660" t="s">
        <v>110</v>
      </c>
      <c r="B88" s="660" t="str">
        <f t="shared" si="8"/>
        <v>00 入力なし(非表示推奨)</v>
      </c>
      <c r="C88" s="5"/>
      <c r="D88" s="824"/>
      <c r="E88" s="180"/>
      <c r="F88" s="30"/>
      <c r="G88" s="25"/>
      <c r="H88" s="26"/>
      <c r="I88" s="30"/>
      <c r="J88" s="26"/>
      <c r="K88" s="538"/>
      <c r="L88" s="89" t="str">
        <f t="shared" si="7"/>
        <v/>
      </c>
      <c r="M88" s="26"/>
      <c r="N88" s="89" t="str">
        <f t="shared" si="7"/>
        <v/>
      </c>
      <c r="O88" s="26"/>
      <c r="P88" s="89" t="str">
        <f t="shared" si="7"/>
        <v/>
      </c>
      <c r="Q88" s="26"/>
      <c r="R88" s="89" t="str">
        <f t="shared" si="7"/>
        <v/>
      </c>
      <c r="S88" s="26"/>
    </row>
    <row r="89" spans="1:19" ht="18.75" customHeight="1" x14ac:dyDescent="0.4">
      <c r="A89" s="660" t="s">
        <v>110</v>
      </c>
      <c r="B89" s="660" t="str">
        <f t="shared" si="8"/>
        <v>00 入力なし(非表示推奨)</v>
      </c>
      <c r="C89" s="5"/>
      <c r="D89" s="824"/>
      <c r="E89" s="181" t="s">
        <v>80</v>
      </c>
      <c r="F89" s="32"/>
      <c r="G89" s="33"/>
      <c r="H89" s="34"/>
      <c r="I89" s="32"/>
      <c r="J89" s="34"/>
      <c r="K89" s="539"/>
      <c r="L89" s="32"/>
      <c r="M89" s="34"/>
      <c r="N89" s="32"/>
      <c r="O89" s="34"/>
      <c r="P89" s="32"/>
      <c r="Q89" s="34"/>
      <c r="R89" s="32"/>
      <c r="S89" s="34"/>
    </row>
    <row r="90" spans="1:19" ht="18.75" customHeight="1" x14ac:dyDescent="0.4">
      <c r="A90" s="660" t="s">
        <v>110</v>
      </c>
      <c r="B90" s="660" t="s">
        <v>3</v>
      </c>
      <c r="C90" s="5"/>
      <c r="D90" s="825"/>
      <c r="E90" s="182" t="s">
        <v>92</v>
      </c>
      <c r="F90" s="56">
        <f>SUM(F78:F89)</f>
        <v>0</v>
      </c>
      <c r="G90" s="57"/>
      <c r="H90" s="58"/>
      <c r="I90" s="90">
        <f>SUM(I78:I89)</f>
        <v>0</v>
      </c>
      <c r="J90" s="58"/>
      <c r="K90" s="538"/>
      <c r="L90" s="90">
        <f>SUM(L78:L89)</f>
        <v>0</v>
      </c>
      <c r="M90" s="58"/>
      <c r="N90" s="90">
        <f>SUM(N78:N89)</f>
        <v>0</v>
      </c>
      <c r="O90" s="58"/>
      <c r="P90" s="90">
        <f>SUM(P78:P89)</f>
        <v>0</v>
      </c>
      <c r="Q90" s="58"/>
      <c r="R90" s="90">
        <f>SUM(R78:R89)</f>
        <v>0</v>
      </c>
      <c r="S90" s="58"/>
    </row>
    <row r="91" spans="1:19" ht="18.75" customHeight="1" x14ac:dyDescent="0.4">
      <c r="A91" s="660" t="s">
        <v>110</v>
      </c>
      <c r="B91" s="660" t="s">
        <v>3</v>
      </c>
      <c r="C91" s="5"/>
      <c r="D91" s="826" t="s">
        <v>97</v>
      </c>
      <c r="E91" s="183" t="s">
        <v>98</v>
      </c>
      <c r="F91" s="59">
        <v>0</v>
      </c>
      <c r="G91" s="38"/>
      <c r="H91" s="39"/>
      <c r="I91" s="59">
        <v>0</v>
      </c>
      <c r="J91" s="39"/>
      <c r="K91" s="538"/>
      <c r="L91" s="59">
        <f>$F91</f>
        <v>0</v>
      </c>
      <c r="M91" s="39"/>
      <c r="N91" s="59">
        <f>$F91</f>
        <v>0</v>
      </c>
      <c r="O91" s="39"/>
      <c r="P91" s="59">
        <f>$F91</f>
        <v>0</v>
      </c>
      <c r="Q91" s="39"/>
      <c r="R91" s="59">
        <f>$F91</f>
        <v>0</v>
      </c>
      <c r="S91" s="39"/>
    </row>
    <row r="92" spans="1:19" ht="18.75" customHeight="1" x14ac:dyDescent="0.4">
      <c r="A92" s="660" t="s">
        <v>110</v>
      </c>
      <c r="B92" s="660" t="s">
        <v>3</v>
      </c>
      <c r="C92" s="5"/>
      <c r="D92" s="824"/>
      <c r="E92" s="184" t="s">
        <v>99</v>
      </c>
      <c r="F92" s="61">
        <f>-INT(F90*F91)</f>
        <v>0</v>
      </c>
      <c r="G92" s="62"/>
      <c r="H92" s="63"/>
      <c r="I92" s="61">
        <f>-INT(I90*I91)</f>
        <v>0</v>
      </c>
      <c r="J92" s="63"/>
      <c r="K92" s="538"/>
      <c r="L92" s="61">
        <f>-INT(L90*L91)</f>
        <v>0</v>
      </c>
      <c r="M92" s="63"/>
      <c r="N92" s="61">
        <f>-INT(N90*N91)</f>
        <v>0</v>
      </c>
      <c r="O92" s="63"/>
      <c r="P92" s="61">
        <f>-INT(P90*P91)</f>
        <v>0</v>
      </c>
      <c r="Q92" s="63"/>
      <c r="R92" s="61">
        <f>-INT(R90*R91)</f>
        <v>0</v>
      </c>
      <c r="S92" s="63"/>
    </row>
    <row r="93" spans="1:19" ht="18.75" customHeight="1" x14ac:dyDescent="0.4">
      <c r="A93" s="660" t="s">
        <v>110</v>
      </c>
      <c r="B93" s="660" t="s">
        <v>3</v>
      </c>
      <c r="C93" s="5"/>
      <c r="D93" s="825"/>
      <c r="E93" s="185" t="s">
        <v>100</v>
      </c>
      <c r="F93" s="56">
        <f>F90+F92</f>
        <v>0</v>
      </c>
      <c r="G93" s="65"/>
      <c r="H93" s="66"/>
      <c r="I93" s="90">
        <f>I90+I92</f>
        <v>0</v>
      </c>
      <c r="J93" s="58"/>
      <c r="K93" s="538"/>
      <c r="L93" s="90">
        <f>L90+L92</f>
        <v>0</v>
      </c>
      <c r="M93" s="58"/>
      <c r="N93" s="90">
        <f>N90+N92</f>
        <v>0</v>
      </c>
      <c r="O93" s="58"/>
      <c r="P93" s="90">
        <f>P90+P92</f>
        <v>0</v>
      </c>
      <c r="Q93" s="58"/>
      <c r="R93" s="90">
        <f>R90+R92</f>
        <v>0</v>
      </c>
      <c r="S93" s="58"/>
    </row>
    <row r="94" spans="1:19" ht="18.75" customHeight="1" x14ac:dyDescent="0.4">
      <c r="A94" s="660" t="s">
        <v>110</v>
      </c>
      <c r="B94" s="660" t="s">
        <v>3</v>
      </c>
      <c r="C94" s="5"/>
      <c r="D94" s="827" t="s">
        <v>101</v>
      </c>
      <c r="E94" s="180" t="s">
        <v>116</v>
      </c>
      <c r="F94" s="67">
        <v>0</v>
      </c>
      <c r="G94" s="71">
        <v>0</v>
      </c>
      <c r="H94" s="26"/>
      <c r="I94" s="67">
        <v>0</v>
      </c>
      <c r="J94" s="72">
        <v>0</v>
      </c>
      <c r="K94" s="542"/>
      <c r="L94" s="40">
        <f t="shared" ref="L94:R98" si="9">IF($F94="","",$F94)</f>
        <v>0</v>
      </c>
      <c r="M94" s="72">
        <v>0</v>
      </c>
      <c r="N94" s="40">
        <f t="shared" si="9"/>
        <v>0</v>
      </c>
      <c r="O94" s="72">
        <v>0</v>
      </c>
      <c r="P94" s="40">
        <f t="shared" si="9"/>
        <v>0</v>
      </c>
      <c r="Q94" s="72">
        <v>0</v>
      </c>
      <c r="R94" s="40">
        <f t="shared" si="9"/>
        <v>0</v>
      </c>
      <c r="S94" s="72">
        <v>0</v>
      </c>
    </row>
    <row r="95" spans="1:19" ht="18.75" customHeight="1" x14ac:dyDescent="0.4">
      <c r="A95" s="660" t="s">
        <v>110</v>
      </c>
      <c r="B95" s="660" t="str">
        <f>IF(F95="","00 入力なし(非表示推奨)","01 入力あり")</f>
        <v>00 入力なし(非表示推奨)</v>
      </c>
      <c r="C95" s="5"/>
      <c r="D95" s="827"/>
      <c r="E95" s="180"/>
      <c r="F95" s="67"/>
      <c r="G95" s="71"/>
      <c r="H95" s="26"/>
      <c r="I95" s="67"/>
      <c r="J95" s="72"/>
      <c r="K95" s="542"/>
      <c r="L95" s="42" t="str">
        <f t="shared" si="9"/>
        <v/>
      </c>
      <c r="M95" s="72"/>
      <c r="N95" s="42" t="str">
        <f t="shared" si="9"/>
        <v/>
      </c>
      <c r="O95" s="72"/>
      <c r="P95" s="42" t="str">
        <f t="shared" si="9"/>
        <v/>
      </c>
      <c r="Q95" s="72"/>
      <c r="R95" s="42" t="str">
        <f t="shared" si="9"/>
        <v/>
      </c>
      <c r="S95" s="72"/>
    </row>
    <row r="96" spans="1:19" ht="18.75" customHeight="1" x14ac:dyDescent="0.4">
      <c r="A96" s="660" t="s">
        <v>110</v>
      </c>
      <c r="B96" s="660" t="str">
        <f t="shared" ref="B96:B99" si="10">IF(F96="","00 入力なし(非表示推奨)","01 入力あり")</f>
        <v>00 入力なし(非表示推奨)</v>
      </c>
      <c r="C96" s="5"/>
      <c r="D96" s="827"/>
      <c r="E96" s="186"/>
      <c r="F96" s="67"/>
      <c r="G96" s="25"/>
      <c r="H96" s="26"/>
      <c r="I96" s="67"/>
      <c r="J96" s="26"/>
      <c r="K96" s="538"/>
      <c r="L96" s="42" t="str">
        <f t="shared" si="9"/>
        <v/>
      </c>
      <c r="M96" s="26"/>
      <c r="N96" s="42" t="str">
        <f t="shared" si="9"/>
        <v/>
      </c>
      <c r="O96" s="26"/>
      <c r="P96" s="42" t="str">
        <f t="shared" si="9"/>
        <v/>
      </c>
      <c r="Q96" s="26"/>
      <c r="R96" s="42" t="str">
        <f t="shared" si="9"/>
        <v/>
      </c>
      <c r="S96" s="26"/>
    </row>
    <row r="97" spans="1:19" ht="18.75" customHeight="1" x14ac:dyDescent="0.4">
      <c r="A97" s="660" t="s">
        <v>110</v>
      </c>
      <c r="B97" s="660" t="str">
        <f t="shared" si="10"/>
        <v>00 入力なし(非表示推奨)</v>
      </c>
      <c r="C97" s="5"/>
      <c r="D97" s="824"/>
      <c r="E97" s="180"/>
      <c r="F97" s="67"/>
      <c r="G97" s="71"/>
      <c r="H97" s="26"/>
      <c r="I97" s="67"/>
      <c r="J97" s="72"/>
      <c r="K97" s="542"/>
      <c r="L97" s="42" t="str">
        <f t="shared" si="9"/>
        <v/>
      </c>
      <c r="M97" s="72"/>
      <c r="N97" s="42" t="str">
        <f t="shared" si="9"/>
        <v/>
      </c>
      <c r="O97" s="72"/>
      <c r="P97" s="42" t="str">
        <f t="shared" si="9"/>
        <v/>
      </c>
      <c r="Q97" s="72"/>
      <c r="R97" s="42" t="str">
        <f t="shared" si="9"/>
        <v/>
      </c>
      <c r="S97" s="72"/>
    </row>
    <row r="98" spans="1:19" ht="18.75" customHeight="1" x14ac:dyDescent="0.4">
      <c r="A98" s="660" t="s">
        <v>110</v>
      </c>
      <c r="B98" s="660" t="str">
        <f t="shared" si="10"/>
        <v>00 入力なし(非表示推奨)</v>
      </c>
      <c r="C98" s="5"/>
      <c r="D98" s="824"/>
      <c r="E98" s="186"/>
      <c r="F98" s="67"/>
      <c r="G98" s="25"/>
      <c r="H98" s="26"/>
      <c r="I98" s="67"/>
      <c r="J98" s="26"/>
      <c r="K98" s="538"/>
      <c r="L98" s="42" t="str">
        <f t="shared" si="9"/>
        <v/>
      </c>
      <c r="M98" s="26"/>
      <c r="N98" s="42" t="str">
        <f t="shared" si="9"/>
        <v/>
      </c>
      <c r="O98" s="26"/>
      <c r="P98" s="42" t="str">
        <f t="shared" si="9"/>
        <v/>
      </c>
      <c r="Q98" s="26"/>
      <c r="R98" s="42" t="str">
        <f t="shared" si="9"/>
        <v/>
      </c>
      <c r="S98" s="26"/>
    </row>
    <row r="99" spans="1:19" ht="18.75" customHeight="1" x14ac:dyDescent="0.4">
      <c r="A99" s="660" t="s">
        <v>110</v>
      </c>
      <c r="B99" s="660" t="str">
        <f t="shared" si="10"/>
        <v>00 入力なし(非表示推奨)</v>
      </c>
      <c r="C99" s="5"/>
      <c r="D99" s="824"/>
      <c r="E99" s="181" t="s">
        <v>80</v>
      </c>
      <c r="F99" s="32"/>
      <c r="G99" s="33"/>
      <c r="H99" s="34"/>
      <c r="I99" s="32"/>
      <c r="J99" s="34"/>
      <c r="K99" s="539"/>
      <c r="L99" s="32"/>
      <c r="M99" s="34"/>
      <c r="N99" s="32"/>
      <c r="O99" s="34"/>
      <c r="P99" s="32"/>
      <c r="Q99" s="34"/>
      <c r="R99" s="32"/>
      <c r="S99" s="34"/>
    </row>
    <row r="100" spans="1:19" ht="18.75" customHeight="1" x14ac:dyDescent="0.4">
      <c r="A100" s="660" t="s">
        <v>110</v>
      </c>
      <c r="B100" s="660" t="s">
        <v>3</v>
      </c>
      <c r="C100" s="5"/>
      <c r="D100" s="825"/>
      <c r="E100" s="182" t="s">
        <v>107</v>
      </c>
      <c r="F100" s="56">
        <f>F93+SUM(F94:F99)</f>
        <v>0</v>
      </c>
      <c r="G100" s="57"/>
      <c r="H100" s="58"/>
      <c r="I100" s="90">
        <f>SUM(I93:I99)</f>
        <v>0</v>
      </c>
      <c r="J100" s="58"/>
      <c r="K100" s="538"/>
      <c r="L100" s="90">
        <f>SUM(L93:L99)</f>
        <v>0</v>
      </c>
      <c r="M100" s="58"/>
      <c r="N100" s="90">
        <f>SUM(N93:N99)</f>
        <v>0</v>
      </c>
      <c r="O100" s="58"/>
      <c r="P100" s="90">
        <f>SUM(P93:P99)</f>
        <v>0</v>
      </c>
      <c r="Q100" s="58"/>
      <c r="R100" s="90">
        <f>SUM(R93:R99)</f>
        <v>0</v>
      </c>
      <c r="S100" s="58"/>
    </row>
    <row r="101" spans="1:19" ht="18.75" customHeight="1" x14ac:dyDescent="0.4">
      <c r="A101" s="660" t="s">
        <v>110</v>
      </c>
      <c r="B101" s="660" t="str">
        <f>IF(F101="","00 入力なし(非表示推奨)","01 入力あり")</f>
        <v>00 入力なし(非表示推奨)</v>
      </c>
      <c r="C101" s="5"/>
      <c r="D101" s="828" t="s">
        <v>58</v>
      </c>
      <c r="E101" s="187"/>
      <c r="F101" s="37"/>
      <c r="G101" s="38"/>
      <c r="H101" s="39"/>
      <c r="I101" s="37"/>
      <c r="J101" s="39"/>
      <c r="K101" s="538"/>
      <c r="L101" s="40" t="str">
        <f t="shared" ref="L101:R104" si="11">IF($F101="","",$F101)</f>
        <v/>
      </c>
      <c r="M101" s="39"/>
      <c r="N101" s="40" t="str">
        <f t="shared" si="11"/>
        <v/>
      </c>
      <c r="O101" s="39"/>
      <c r="P101" s="40" t="str">
        <f t="shared" si="11"/>
        <v/>
      </c>
      <c r="Q101" s="39"/>
      <c r="R101" s="40" t="str">
        <f t="shared" si="11"/>
        <v/>
      </c>
      <c r="S101" s="39"/>
    </row>
    <row r="102" spans="1:19" ht="18.75" customHeight="1" x14ac:dyDescent="0.4">
      <c r="A102" s="660" t="s">
        <v>110</v>
      </c>
      <c r="B102" s="660" t="str">
        <f>IF(F102="","00 入力なし(非表示推奨)","01 入力あり")</f>
        <v>00 入力なし(非表示推奨)</v>
      </c>
      <c r="C102" s="5"/>
      <c r="D102" s="829"/>
      <c r="E102" s="180"/>
      <c r="F102" s="30"/>
      <c r="G102" s="25"/>
      <c r="H102" s="26"/>
      <c r="I102" s="30"/>
      <c r="J102" s="26"/>
      <c r="K102" s="538"/>
      <c r="L102" s="42" t="str">
        <f t="shared" si="11"/>
        <v/>
      </c>
      <c r="M102" s="26"/>
      <c r="N102" s="42" t="str">
        <f t="shared" si="11"/>
        <v/>
      </c>
      <c r="O102" s="26"/>
      <c r="P102" s="42" t="str">
        <f t="shared" si="11"/>
        <v/>
      </c>
      <c r="Q102" s="26"/>
      <c r="R102" s="42" t="str">
        <f t="shared" si="11"/>
        <v/>
      </c>
      <c r="S102" s="26"/>
    </row>
    <row r="103" spans="1:19" ht="18.75" customHeight="1" x14ac:dyDescent="0.4">
      <c r="A103" s="660" t="s">
        <v>110</v>
      </c>
      <c r="B103" s="660" t="str">
        <f>IF(F103="","00 入力なし(非表示推奨)","01 入力あり")</f>
        <v>00 入力なし(非表示推奨)</v>
      </c>
      <c r="C103" s="5"/>
      <c r="D103" s="829"/>
      <c r="E103" s="188"/>
      <c r="F103" s="91"/>
      <c r="G103" s="76"/>
      <c r="H103" s="52"/>
      <c r="I103" s="91"/>
      <c r="J103" s="52"/>
      <c r="K103" s="538"/>
      <c r="L103" s="42" t="str">
        <f t="shared" si="11"/>
        <v/>
      </c>
      <c r="M103" s="52"/>
      <c r="N103" s="42" t="str">
        <f t="shared" si="11"/>
        <v/>
      </c>
      <c r="O103" s="52"/>
      <c r="P103" s="42" t="str">
        <f t="shared" si="11"/>
        <v/>
      </c>
      <c r="Q103" s="52"/>
      <c r="R103" s="42" t="str">
        <f t="shared" si="11"/>
        <v/>
      </c>
      <c r="S103" s="52"/>
    </row>
    <row r="104" spans="1:19" ht="18.75" customHeight="1" thickBot="1" x14ac:dyDescent="0.45">
      <c r="A104" s="660" t="s">
        <v>110</v>
      </c>
      <c r="B104" s="660" t="s">
        <v>3</v>
      </c>
      <c r="C104" s="5"/>
      <c r="D104" s="830"/>
      <c r="E104" s="92" t="s">
        <v>108</v>
      </c>
      <c r="F104" s="78"/>
      <c r="G104" s="79"/>
      <c r="H104" s="80"/>
      <c r="I104" s="78"/>
      <c r="J104" s="80"/>
      <c r="K104" s="538"/>
      <c r="L104" s="42" t="str">
        <f t="shared" si="11"/>
        <v/>
      </c>
      <c r="M104" s="80"/>
      <c r="N104" s="42" t="str">
        <f t="shared" si="11"/>
        <v/>
      </c>
      <c r="O104" s="80"/>
      <c r="P104" s="42" t="str">
        <f t="shared" si="11"/>
        <v/>
      </c>
      <c r="Q104" s="80"/>
      <c r="R104" s="42" t="str">
        <f t="shared" si="11"/>
        <v/>
      </c>
      <c r="S104" s="80"/>
    </row>
    <row r="105" spans="1:19" s="87" customFormat="1" ht="18.75" customHeight="1" thickBot="1" x14ac:dyDescent="0.45">
      <c r="A105" s="660" t="s">
        <v>110</v>
      </c>
      <c r="B105" s="660" t="s">
        <v>3</v>
      </c>
      <c r="C105" s="5"/>
      <c r="D105" s="93"/>
      <c r="E105" s="82" t="s">
        <v>109</v>
      </c>
      <c r="F105" s="83">
        <f>SUM(F100:F104)</f>
        <v>0</v>
      </c>
      <c r="G105" s="84"/>
      <c r="H105" s="85"/>
      <c r="I105" s="86">
        <f>SUM(I100:I104)</f>
        <v>0</v>
      </c>
      <c r="J105" s="85"/>
      <c r="K105" s="541"/>
      <c r="L105" s="86">
        <f>SUM(L100:L104)</f>
        <v>0</v>
      </c>
      <c r="M105" s="85"/>
      <c r="N105" s="86">
        <f>SUM(N100:N104)</f>
        <v>0</v>
      </c>
      <c r="O105" s="85"/>
      <c r="P105" s="86">
        <f>SUM(P100:P104)</f>
        <v>0</v>
      </c>
      <c r="Q105" s="85"/>
      <c r="R105" s="86">
        <f>SUM(R100:R104)</f>
        <v>0</v>
      </c>
      <c r="S105" s="85"/>
    </row>
    <row r="106" spans="1:19" s="11" customFormat="1" ht="18.75" customHeight="1" thickBot="1" x14ac:dyDescent="0.45">
      <c r="A106" s="660" t="s">
        <v>110</v>
      </c>
      <c r="B106" s="660" t="s">
        <v>3</v>
      </c>
      <c r="C106" s="5"/>
      <c r="D106" s="94"/>
      <c r="E106" s="13"/>
      <c r="F106" s="12"/>
      <c r="I106" s="12"/>
      <c r="L106" s="12"/>
      <c r="N106" s="12"/>
      <c r="P106" s="12"/>
      <c r="R106" s="12"/>
    </row>
    <row r="107" spans="1:19" s="11" customFormat="1" ht="18.75" customHeight="1" thickBot="1" x14ac:dyDescent="0.45">
      <c r="A107" s="660" t="s">
        <v>35</v>
      </c>
      <c r="B107" s="660" t="s">
        <v>3</v>
      </c>
      <c r="C107" s="5"/>
      <c r="D107" s="178"/>
      <c r="E107" s="95" t="s">
        <v>117</v>
      </c>
      <c r="F107" s="786" t="s">
        <v>14</v>
      </c>
      <c r="G107" s="788"/>
      <c r="H107" s="96" t="s">
        <v>15</v>
      </c>
      <c r="I107" s="786" t="s">
        <v>16</v>
      </c>
      <c r="J107" s="787"/>
      <c r="K107" s="1"/>
      <c r="L107" s="488" t="s">
        <v>62</v>
      </c>
      <c r="M107" s="97" t="s">
        <v>69</v>
      </c>
      <c r="N107" s="95" t="s">
        <v>63</v>
      </c>
      <c r="O107" s="97" t="s">
        <v>69</v>
      </c>
      <c r="P107" s="95" t="s">
        <v>64</v>
      </c>
      <c r="Q107" s="97" t="s">
        <v>69</v>
      </c>
      <c r="R107" s="95" t="s">
        <v>65</v>
      </c>
      <c r="S107" s="97" t="s">
        <v>69</v>
      </c>
    </row>
    <row r="108" spans="1:19" s="11" customFormat="1" ht="18.75" customHeight="1" x14ac:dyDescent="0.4">
      <c r="A108" s="660" t="s">
        <v>35</v>
      </c>
      <c r="B108" s="660" t="s">
        <v>3</v>
      </c>
      <c r="C108" s="5"/>
      <c r="D108" s="178"/>
      <c r="E108" s="189" t="s">
        <v>118</v>
      </c>
      <c r="F108" s="190">
        <f>F195</f>
        <v>36161</v>
      </c>
      <c r="G108" s="191"/>
      <c r="H108" s="192"/>
      <c r="I108" s="193">
        <f>$F108</f>
        <v>36161</v>
      </c>
      <c r="J108" s="550"/>
      <c r="K108" s="209"/>
      <c r="L108" s="193">
        <f>$F108</f>
        <v>36161</v>
      </c>
      <c r="M108" s="194"/>
      <c r="N108" s="193">
        <f>$F108</f>
        <v>36161</v>
      </c>
      <c r="O108" s="194"/>
      <c r="P108" s="193">
        <f>$F108</f>
        <v>36161</v>
      </c>
      <c r="Q108" s="194"/>
      <c r="R108" s="193">
        <f>$F108</f>
        <v>36161</v>
      </c>
      <c r="S108" s="194"/>
    </row>
    <row r="109" spans="1:19" ht="18.75" customHeight="1" x14ac:dyDescent="0.4">
      <c r="A109" s="660" t="s">
        <v>35</v>
      </c>
      <c r="B109" s="660" t="s">
        <v>3</v>
      </c>
      <c r="C109" s="5"/>
      <c r="D109" s="178"/>
      <c r="E109" s="195" t="s">
        <v>119</v>
      </c>
      <c r="F109" s="196">
        <f>F194</f>
        <v>44927</v>
      </c>
      <c r="G109" s="197"/>
      <c r="H109" s="198"/>
      <c r="I109" s="199">
        <f>$F109</f>
        <v>44927</v>
      </c>
      <c r="J109" s="252"/>
      <c r="K109" s="209"/>
      <c r="L109" s="199">
        <f>$F109</f>
        <v>44927</v>
      </c>
      <c r="M109" s="200"/>
      <c r="N109" s="199">
        <f>$F109</f>
        <v>44927</v>
      </c>
      <c r="O109" s="200"/>
      <c r="P109" s="199">
        <f>$F109</f>
        <v>44927</v>
      </c>
      <c r="Q109" s="200"/>
      <c r="R109" s="199">
        <f>$F109</f>
        <v>44927</v>
      </c>
      <c r="S109" s="200"/>
    </row>
    <row r="110" spans="1:19" ht="18.75" customHeight="1" x14ac:dyDescent="0.4">
      <c r="A110" s="660" t="s">
        <v>35</v>
      </c>
      <c r="B110" s="660" t="s">
        <v>3</v>
      </c>
      <c r="C110" s="5"/>
      <c r="D110" s="178"/>
      <c r="E110" s="195" t="s">
        <v>120</v>
      </c>
      <c r="F110" s="201">
        <f>IFERROR(DATEDIF(F108,F109+1,"Y"),0)</f>
        <v>24</v>
      </c>
      <c r="G110" s="197"/>
      <c r="H110" s="198"/>
      <c r="I110" s="201">
        <f>IFERROR(DATEDIF(I108,I109+1,"Y"),0)</f>
        <v>24</v>
      </c>
      <c r="J110" s="252"/>
      <c r="K110" s="209"/>
      <c r="L110" s="201">
        <f>IFERROR(DATEDIF(L108,L109+1,"Y"),0)</f>
        <v>24</v>
      </c>
      <c r="M110" s="200"/>
      <c r="N110" s="201">
        <f>IFERROR(DATEDIF(N108,N109+1,"Y"),0)</f>
        <v>24</v>
      </c>
      <c r="O110" s="200"/>
      <c r="P110" s="201">
        <f>IFERROR(DATEDIF(P108,P109+1,"Y"),0)</f>
        <v>24</v>
      </c>
      <c r="Q110" s="200"/>
      <c r="R110" s="201">
        <f>IFERROR(DATEDIF(R108,R109+1,"Y"),0)</f>
        <v>24</v>
      </c>
      <c r="S110" s="200"/>
    </row>
    <row r="111" spans="1:19" ht="18.75" customHeight="1" x14ac:dyDescent="0.4">
      <c r="A111" s="660" t="s">
        <v>35</v>
      </c>
      <c r="B111" s="660" t="s">
        <v>3</v>
      </c>
      <c r="C111" s="5"/>
      <c r="D111" s="178"/>
      <c r="E111" s="195" t="str">
        <f>IF(事案の概要!D69="死亡日","死亡日","症状固定日")</f>
        <v>症状固定日</v>
      </c>
      <c r="F111" s="196">
        <f>F196</f>
        <v>45292</v>
      </c>
      <c r="G111" s="197"/>
      <c r="H111" s="198"/>
      <c r="I111" s="199">
        <f>$F111</f>
        <v>45292</v>
      </c>
      <c r="J111" s="252"/>
      <c r="K111" s="209"/>
      <c r="L111" s="199">
        <f>$F111</f>
        <v>45292</v>
      </c>
      <c r="M111" s="200"/>
      <c r="N111" s="199">
        <f>$F111</f>
        <v>45292</v>
      </c>
      <c r="O111" s="200"/>
      <c r="P111" s="199">
        <f>$F111</f>
        <v>45292</v>
      </c>
      <c r="Q111" s="200"/>
      <c r="R111" s="199">
        <f>$F111</f>
        <v>45292</v>
      </c>
      <c r="S111" s="200"/>
    </row>
    <row r="112" spans="1:19" ht="18.75" customHeight="1" x14ac:dyDescent="0.4">
      <c r="A112" s="660" t="s">
        <v>35</v>
      </c>
      <c r="B112" s="660" t="s">
        <v>3</v>
      </c>
      <c r="C112" s="5"/>
      <c r="D112" s="178"/>
      <c r="E112" s="195" t="str">
        <f>IF(事案の概要!D69="死亡日","死亡時年齢","症状固定時年齢")</f>
        <v>症状固定時年齢</v>
      </c>
      <c r="F112" s="201">
        <f>IFERROR(DATEDIF(F108,F111+1,"Y"),0)</f>
        <v>25</v>
      </c>
      <c r="G112" s="197"/>
      <c r="H112" s="198"/>
      <c r="I112" s="201">
        <f>IFERROR(DATEDIF(I108,I111+1,"Y"),0)</f>
        <v>25</v>
      </c>
      <c r="J112" s="252"/>
      <c r="K112" s="209"/>
      <c r="L112" s="201">
        <f>IFERROR(DATEDIF(L108,L111+1,"Y"),0)</f>
        <v>25</v>
      </c>
      <c r="M112" s="200"/>
      <c r="N112" s="201">
        <f>IFERROR(DATEDIF(N108,N111+1,"Y"),0)</f>
        <v>25</v>
      </c>
      <c r="O112" s="200"/>
      <c r="P112" s="201">
        <f>IFERROR(DATEDIF(P108,P111+1,"Y"),0)</f>
        <v>25</v>
      </c>
      <c r="Q112" s="200"/>
      <c r="R112" s="201">
        <f>IFERROR(DATEDIF(R108,R111+1,"Y"),0)</f>
        <v>25</v>
      </c>
      <c r="S112" s="200"/>
    </row>
    <row r="113" spans="1:19" ht="18.75" customHeight="1" thickBot="1" x14ac:dyDescent="0.45">
      <c r="A113" s="660" t="s">
        <v>35</v>
      </c>
      <c r="B113" s="660" t="s">
        <v>3</v>
      </c>
      <c r="C113" s="5"/>
      <c r="D113" s="178"/>
      <c r="E113" s="202" t="s">
        <v>121</v>
      </c>
      <c r="F113" s="203">
        <f>IF(F109&lt;=DATEVALUE("2020/3/31"),5%,3%)</f>
        <v>0.03</v>
      </c>
      <c r="G113" s="204"/>
      <c r="H113" s="205"/>
      <c r="I113" s="203">
        <f>IF(I109&lt;=DATEVALUE("2020/3/31"),5%,3%)</f>
        <v>0.03</v>
      </c>
      <c r="J113" s="551"/>
      <c r="K113" s="209"/>
      <c r="L113" s="203">
        <f>IF(L109&lt;=DATEVALUE("2020/3/31"),5%,3%)</f>
        <v>0.03</v>
      </c>
      <c r="M113" s="206"/>
      <c r="N113" s="203">
        <f>IF(N109&lt;=DATEVALUE("2020/3/31"),5%,3%)</f>
        <v>0.03</v>
      </c>
      <c r="O113" s="206"/>
      <c r="P113" s="203">
        <f>IF(P109&lt;=DATEVALUE("2020/3/31"),5%,3%)</f>
        <v>0.03</v>
      </c>
      <c r="Q113" s="206"/>
      <c r="R113" s="203">
        <f>IF(R109&lt;=DATEVALUE("2020/3/31"),5%,3%)</f>
        <v>0.03</v>
      </c>
      <c r="S113" s="206"/>
    </row>
    <row r="114" spans="1:19" ht="18.75" customHeight="1" thickBot="1" x14ac:dyDescent="0.45">
      <c r="A114" s="660" t="s">
        <v>35</v>
      </c>
      <c r="B114" s="660" t="s">
        <v>3</v>
      </c>
      <c r="C114" s="5"/>
      <c r="E114" s="6"/>
      <c r="F114" s="207"/>
      <c r="G114" s="208"/>
      <c r="H114" s="208"/>
      <c r="I114" s="208"/>
      <c r="J114" s="209"/>
      <c r="K114" s="209"/>
      <c r="L114" s="207"/>
      <c r="M114" s="208"/>
      <c r="N114" s="207"/>
      <c r="O114" s="208"/>
      <c r="P114" s="207"/>
      <c r="Q114" s="208"/>
      <c r="R114" s="207"/>
      <c r="S114" s="208"/>
    </row>
    <row r="115" spans="1:19" ht="18.75" customHeight="1" thickBot="1" x14ac:dyDescent="0.45">
      <c r="A115" s="660" t="s">
        <v>35</v>
      </c>
      <c r="B115" s="660" t="str">
        <f>B131</f>
        <v>00 入力なし(非表示推奨)</v>
      </c>
      <c r="C115" s="5"/>
      <c r="D115" s="178"/>
      <c r="E115" s="95" t="s">
        <v>122</v>
      </c>
      <c r="F115" s="786" t="s">
        <v>14</v>
      </c>
      <c r="G115" s="788"/>
      <c r="H115" s="96" t="s">
        <v>15</v>
      </c>
      <c r="I115" s="786" t="s">
        <v>16</v>
      </c>
      <c r="J115" s="787"/>
      <c r="K115" s="1"/>
      <c r="L115" s="488" t="s">
        <v>62</v>
      </c>
      <c r="M115" s="97" t="s">
        <v>69</v>
      </c>
      <c r="N115" s="95" t="s">
        <v>63</v>
      </c>
      <c r="O115" s="97" t="s">
        <v>69</v>
      </c>
      <c r="P115" s="95" t="s">
        <v>64</v>
      </c>
      <c r="Q115" s="97" t="s">
        <v>69</v>
      </c>
      <c r="R115" s="95" t="s">
        <v>65</v>
      </c>
      <c r="S115" s="97" t="s">
        <v>69</v>
      </c>
    </row>
    <row r="116" spans="1:19" ht="18.75" customHeight="1" x14ac:dyDescent="0.4">
      <c r="A116" s="660" t="s">
        <v>35</v>
      </c>
      <c r="B116" s="660" t="str">
        <f>B120</f>
        <v>00 入力なし(非表示推奨)</v>
      </c>
      <c r="C116" s="5"/>
      <c r="D116" s="178"/>
      <c r="E116" s="210" t="s">
        <v>123</v>
      </c>
      <c r="F116" s="570">
        <f>F109</f>
        <v>44927</v>
      </c>
      <c r="G116" s="211">
        <v>45292</v>
      </c>
      <c r="H116" s="192"/>
      <c r="I116" s="568"/>
      <c r="J116" s="212"/>
      <c r="K116" s="543"/>
      <c r="L116" s="570">
        <f>IF($F116="","",$F116)</f>
        <v>44927</v>
      </c>
      <c r="M116" s="212">
        <f>IF($G116="","",$G116)</f>
        <v>45292</v>
      </c>
      <c r="N116" s="570">
        <f>IF($F116="","",$F116)</f>
        <v>44927</v>
      </c>
      <c r="O116" s="212">
        <f>IF($G116="","",$G116)</f>
        <v>45292</v>
      </c>
      <c r="P116" s="570">
        <f>IF($F116="","",$F116)</f>
        <v>44927</v>
      </c>
      <c r="Q116" s="212">
        <f>IF($G116="","",$G116)</f>
        <v>45292</v>
      </c>
      <c r="R116" s="570">
        <f>IF($F116="","",$F116)</f>
        <v>44927</v>
      </c>
      <c r="S116" s="212">
        <f>IF($G116="","",$G116)</f>
        <v>45292</v>
      </c>
    </row>
    <row r="117" spans="1:19" ht="18.75" customHeight="1" x14ac:dyDescent="0.4">
      <c r="A117" s="660" t="s">
        <v>35</v>
      </c>
      <c r="B117" s="660" t="str">
        <f>B120</f>
        <v>00 入力なし(非表示推奨)</v>
      </c>
      <c r="C117" s="5"/>
      <c r="D117" s="178"/>
      <c r="E117" s="213" t="s">
        <v>124</v>
      </c>
      <c r="F117" s="214">
        <v>0</v>
      </c>
      <c r="G117" s="571"/>
      <c r="H117" s="216"/>
      <c r="I117" s="214">
        <v>0</v>
      </c>
      <c r="J117" s="563"/>
      <c r="K117" s="208"/>
      <c r="L117" s="214">
        <f>IF($F117="","",$F117)</f>
        <v>0</v>
      </c>
      <c r="M117" s="563"/>
      <c r="N117" s="214">
        <f>IF($F117="","",$F117)</f>
        <v>0</v>
      </c>
      <c r="O117" s="563"/>
      <c r="P117" s="214">
        <f>IF($F117="","",$F117)</f>
        <v>0</v>
      </c>
      <c r="Q117" s="563"/>
      <c r="R117" s="214">
        <f>IF($F117="","",$F117)</f>
        <v>0</v>
      </c>
      <c r="S117" s="563"/>
    </row>
    <row r="118" spans="1:19" ht="18.75" customHeight="1" x14ac:dyDescent="0.4">
      <c r="A118" s="660" t="s">
        <v>35</v>
      </c>
      <c r="B118" s="660" t="str">
        <f>B120</f>
        <v>00 入力なし(非表示推奨)</v>
      </c>
      <c r="C118" s="5"/>
      <c r="D118" s="178"/>
      <c r="E118" s="218" t="s">
        <v>125</v>
      </c>
      <c r="F118" s="674">
        <f>IF($E118="休業期間",IF(G116="",0,G116-F116+1),0)</f>
        <v>0</v>
      </c>
      <c r="G118" s="572"/>
      <c r="H118" s="198"/>
      <c r="I118" s="674">
        <f>IF($E118="休業期間",IF(J116="",0,J116-I116+1),0)</f>
        <v>0</v>
      </c>
      <c r="J118" s="564"/>
      <c r="K118" s="208"/>
      <c r="L118" s="674">
        <f>IF($E118="休業期間",IF(M116="",0,M116-L116+1),0)</f>
        <v>0</v>
      </c>
      <c r="M118" s="564"/>
      <c r="N118" s="674">
        <f>IF($E118="休業期間",IF(O116="",0,O116-N116+1),0)</f>
        <v>0</v>
      </c>
      <c r="O118" s="564"/>
      <c r="P118" s="674">
        <f>IF($E118="休業期間",IF(Q116="",0,Q116-P116+1),0)</f>
        <v>0</v>
      </c>
      <c r="Q118" s="564"/>
      <c r="R118" s="674">
        <f>IF($E118="休業期間",IF(S116="",0,S116-R116+1),0)</f>
        <v>0</v>
      </c>
      <c r="S118" s="564"/>
    </row>
    <row r="119" spans="1:19" ht="18.75" customHeight="1" x14ac:dyDescent="0.4">
      <c r="A119" s="660" t="s">
        <v>35</v>
      </c>
      <c r="B119" s="660" t="str">
        <f>B120</f>
        <v>00 入力なし(非表示推奨)</v>
      </c>
      <c r="C119" s="5"/>
      <c r="D119" s="178"/>
      <c r="E119" s="219" t="s">
        <v>126</v>
      </c>
      <c r="F119" s="220">
        <v>0</v>
      </c>
      <c r="G119" s="573"/>
      <c r="H119" s="222"/>
      <c r="I119" s="220">
        <v>0</v>
      </c>
      <c r="J119" s="565"/>
      <c r="K119" s="208"/>
      <c r="L119" s="220">
        <f>$F119</f>
        <v>0</v>
      </c>
      <c r="M119" s="565"/>
      <c r="N119" s="220">
        <f>$F119</f>
        <v>0</v>
      </c>
      <c r="O119" s="565"/>
      <c r="P119" s="220">
        <f>$F119</f>
        <v>0</v>
      </c>
      <c r="Q119" s="565"/>
      <c r="R119" s="220">
        <f>$F119</f>
        <v>0</v>
      </c>
      <c r="S119" s="565"/>
    </row>
    <row r="120" spans="1:19" ht="18.75" customHeight="1" thickBot="1" x14ac:dyDescent="0.45">
      <c r="A120" s="660" t="s">
        <v>35</v>
      </c>
      <c r="B120" s="660" t="str">
        <f>IF(F120=0,"00 入力なし(非表示推奨)","01 入力あり")</f>
        <v>00 入力なし(非表示推奨)</v>
      </c>
      <c r="C120" s="5"/>
      <c r="D120" s="178"/>
      <c r="E120" s="224" t="s">
        <v>127</v>
      </c>
      <c r="F120" s="225">
        <f>INT(F117*F118*F119)</f>
        <v>0</v>
      </c>
      <c r="G120" s="574"/>
      <c r="H120" s="227"/>
      <c r="I120" s="225">
        <f>INT(I117*I118*I119)</f>
        <v>0</v>
      </c>
      <c r="J120" s="566"/>
      <c r="K120" s="208"/>
      <c r="L120" s="225">
        <f>INT(L117*L118*L119)</f>
        <v>0</v>
      </c>
      <c r="M120" s="566"/>
      <c r="N120" s="225">
        <f>INT(N117*N118*N119)</f>
        <v>0</v>
      </c>
      <c r="O120" s="566"/>
      <c r="P120" s="225">
        <f>INT(P117*P118*P119)</f>
        <v>0</v>
      </c>
      <c r="Q120" s="566"/>
      <c r="R120" s="225">
        <f>INT(R117*R118*R119)</f>
        <v>0</v>
      </c>
      <c r="S120" s="566"/>
    </row>
    <row r="121" spans="1:19" ht="18.75" customHeight="1" x14ac:dyDescent="0.4">
      <c r="A121" s="660" t="s">
        <v>35</v>
      </c>
      <c r="B121" s="660" t="str">
        <f>B125</f>
        <v>00 入力なし(非表示推奨)</v>
      </c>
      <c r="C121" s="5"/>
      <c r="D121" s="178"/>
      <c r="E121" s="6" t="s">
        <v>128</v>
      </c>
      <c r="F121" s="569">
        <f>IF(G116="","",G116+1)</f>
        <v>45293</v>
      </c>
      <c r="G121" s="229"/>
      <c r="H121" s="192"/>
      <c r="I121" s="569" t="str">
        <f>IF(J116="","",J116+1)</f>
        <v/>
      </c>
      <c r="J121" s="230"/>
      <c r="K121" s="543"/>
      <c r="L121" s="569">
        <f>IF(M116="","",M116+1)</f>
        <v>45293</v>
      </c>
      <c r="M121" s="212" t="str">
        <f>IF($G121="","",$G121)</f>
        <v/>
      </c>
      <c r="N121" s="569">
        <f>IF(O116="","",O116+1)</f>
        <v>45293</v>
      </c>
      <c r="O121" s="212" t="str">
        <f>IF($G121="","",$G121)</f>
        <v/>
      </c>
      <c r="P121" s="569">
        <f>IF(Q116="","",Q116+1)</f>
        <v>45293</v>
      </c>
      <c r="Q121" s="212" t="str">
        <f>IF($G121="","",$G121)</f>
        <v/>
      </c>
      <c r="R121" s="569">
        <f>IF(S116="","",S116+1)</f>
        <v>45293</v>
      </c>
      <c r="S121" s="212" t="str">
        <f>IF($G121="","",$G121)</f>
        <v/>
      </c>
    </row>
    <row r="122" spans="1:19" ht="18.75" customHeight="1" x14ac:dyDescent="0.4">
      <c r="A122" s="660" t="s">
        <v>35</v>
      </c>
      <c r="B122" s="660" t="str">
        <f>B125</f>
        <v>00 入力なし(非表示推奨)</v>
      </c>
      <c r="C122" s="5"/>
      <c r="D122" s="178"/>
      <c r="E122" s="213" t="s">
        <v>124</v>
      </c>
      <c r="F122" s="214">
        <v>0</v>
      </c>
      <c r="G122" s="571"/>
      <c r="H122" s="216"/>
      <c r="I122" s="214">
        <v>0</v>
      </c>
      <c r="J122" s="563"/>
      <c r="K122" s="208"/>
      <c r="L122" s="214">
        <f>IF($F122="","",$F122)</f>
        <v>0</v>
      </c>
      <c r="M122" s="563"/>
      <c r="N122" s="214">
        <f>IF($F122="","",$F122)</f>
        <v>0</v>
      </c>
      <c r="O122" s="563"/>
      <c r="P122" s="214">
        <f>IF($F122="","",$F122)</f>
        <v>0</v>
      </c>
      <c r="Q122" s="563"/>
      <c r="R122" s="214">
        <f>IF($F122="","",$F122)</f>
        <v>0</v>
      </c>
      <c r="S122" s="563"/>
    </row>
    <row r="123" spans="1:19" ht="18.75" customHeight="1" x14ac:dyDescent="0.4">
      <c r="A123" s="660" t="s">
        <v>35</v>
      </c>
      <c r="B123" s="660" t="str">
        <f>B125</f>
        <v>00 入力なし(非表示推奨)</v>
      </c>
      <c r="C123" s="5"/>
      <c r="D123" s="178"/>
      <c r="E123" s="218" t="s">
        <v>125</v>
      </c>
      <c r="F123" s="674">
        <f>IF($E123="休業期間",IF(G121="",0,G121-F121+1),0)</f>
        <v>0</v>
      </c>
      <c r="G123" s="572"/>
      <c r="H123" s="198"/>
      <c r="I123" s="674">
        <f>IF($E123="休業期間",IF(J121="",0,J121-I121+1),0)</f>
        <v>0</v>
      </c>
      <c r="J123" s="564"/>
      <c r="K123" s="208"/>
      <c r="L123" s="674">
        <f>IF($E123="休業期間",IF(M121="",0,M121-L121+1),0)</f>
        <v>0</v>
      </c>
      <c r="M123" s="564"/>
      <c r="N123" s="674">
        <f>IF($E123="休業期間",IF(O121="",0,O121-N121+1),0)</f>
        <v>0</v>
      </c>
      <c r="O123" s="564"/>
      <c r="P123" s="674">
        <f>IF($E123="休業期間",IF(Q121="",0,Q121-P121+1),0)</f>
        <v>0</v>
      </c>
      <c r="Q123" s="564"/>
      <c r="R123" s="674">
        <f>IF($E123="休業期間",IF(S121="",0,S121-R121+1),0)</f>
        <v>0</v>
      </c>
      <c r="S123" s="564"/>
    </row>
    <row r="124" spans="1:19" ht="18.75" customHeight="1" x14ac:dyDescent="0.4">
      <c r="A124" s="660" t="s">
        <v>35</v>
      </c>
      <c r="B124" s="660" t="str">
        <f>B125</f>
        <v>00 入力なし(非表示推奨)</v>
      </c>
      <c r="C124" s="5"/>
      <c r="D124" s="178"/>
      <c r="E124" s="219" t="s">
        <v>126</v>
      </c>
      <c r="F124" s="220">
        <v>0</v>
      </c>
      <c r="G124" s="573"/>
      <c r="H124" s="222"/>
      <c r="I124" s="220">
        <v>0</v>
      </c>
      <c r="J124" s="565"/>
      <c r="K124" s="208"/>
      <c r="L124" s="220">
        <f>$F124</f>
        <v>0</v>
      </c>
      <c r="M124" s="565"/>
      <c r="N124" s="220">
        <f>$F124</f>
        <v>0</v>
      </c>
      <c r="O124" s="565"/>
      <c r="P124" s="220">
        <f>$F124</f>
        <v>0</v>
      </c>
      <c r="Q124" s="565"/>
      <c r="R124" s="220">
        <f>$F124</f>
        <v>0</v>
      </c>
      <c r="S124" s="565"/>
    </row>
    <row r="125" spans="1:19" ht="18.75" customHeight="1" thickBot="1" x14ac:dyDescent="0.45">
      <c r="A125" s="660" t="s">
        <v>35</v>
      </c>
      <c r="B125" s="660" t="str">
        <f>IF(F125=0,"00 入力なし(非表示推奨)","01 入力あり")</f>
        <v>00 入力なし(非表示推奨)</v>
      </c>
      <c r="C125" s="5"/>
      <c r="D125" s="178"/>
      <c r="E125" s="224" t="s">
        <v>129</v>
      </c>
      <c r="F125" s="225">
        <f>INT(F122*F123*F124)</f>
        <v>0</v>
      </c>
      <c r="G125" s="574"/>
      <c r="H125" s="227"/>
      <c r="I125" s="225">
        <f>INT(I122*I123*I124)</f>
        <v>0</v>
      </c>
      <c r="J125" s="566"/>
      <c r="K125" s="208"/>
      <c r="L125" s="225">
        <f>INT(L122*L123*L124)</f>
        <v>0</v>
      </c>
      <c r="M125" s="566"/>
      <c r="N125" s="225">
        <f>INT(N122*N123*N124)</f>
        <v>0</v>
      </c>
      <c r="O125" s="566"/>
      <c r="P125" s="225">
        <f>INT(P122*P123*P124)</f>
        <v>0</v>
      </c>
      <c r="Q125" s="566"/>
      <c r="R125" s="225">
        <f>INT(R122*R123*R124)</f>
        <v>0</v>
      </c>
      <c r="S125" s="566"/>
    </row>
    <row r="126" spans="1:19" ht="18.75" customHeight="1" x14ac:dyDescent="0.4">
      <c r="A126" s="660" t="s">
        <v>35</v>
      </c>
      <c r="B126" s="660" t="str">
        <f>B130</f>
        <v>00 入力なし(非表示推奨)</v>
      </c>
      <c r="C126" s="5"/>
      <c r="D126" s="178"/>
      <c r="E126" s="210" t="s">
        <v>130</v>
      </c>
      <c r="F126" s="569" t="str">
        <f>IF(G121="","",G121+1)</f>
        <v/>
      </c>
      <c r="G126" s="211"/>
      <c r="H126" s="192"/>
      <c r="I126" s="569" t="str">
        <f>IF(J121="","",J121+1)</f>
        <v/>
      </c>
      <c r="J126" s="212"/>
      <c r="K126" s="543"/>
      <c r="L126" s="569" t="str">
        <f>IF(M121="","",M121+1)</f>
        <v/>
      </c>
      <c r="M126" s="212" t="str">
        <f>IF($G126="","",$G126)</f>
        <v/>
      </c>
      <c r="N126" s="569" t="str">
        <f>IF(O121="","",O121+1)</f>
        <v/>
      </c>
      <c r="O126" s="212" t="str">
        <f>IF($G126="","",$G126)</f>
        <v/>
      </c>
      <c r="P126" s="569" t="str">
        <f>IF(Q121="","",Q121+1)</f>
        <v/>
      </c>
      <c r="Q126" s="212" t="str">
        <f>IF($G126="","",$G126)</f>
        <v/>
      </c>
      <c r="R126" s="569" t="str">
        <f>IF(S121="","",S121+1)</f>
        <v/>
      </c>
      <c r="S126" s="212" t="str">
        <f>IF($G126="","",$G126)</f>
        <v/>
      </c>
    </row>
    <row r="127" spans="1:19" ht="18.75" customHeight="1" x14ac:dyDescent="0.4">
      <c r="A127" s="660" t="s">
        <v>35</v>
      </c>
      <c r="B127" s="660" t="str">
        <f>B130</f>
        <v>00 入力なし(非表示推奨)</v>
      </c>
      <c r="C127" s="5"/>
      <c r="D127" s="178"/>
      <c r="E127" s="213" t="s">
        <v>124</v>
      </c>
      <c r="F127" s="214">
        <v>0</v>
      </c>
      <c r="G127" s="571"/>
      <c r="H127" s="216"/>
      <c r="I127" s="214">
        <v>0</v>
      </c>
      <c r="J127" s="563"/>
      <c r="K127" s="208"/>
      <c r="L127" s="214">
        <f>IF($F127="","",$F127)</f>
        <v>0</v>
      </c>
      <c r="M127" s="563"/>
      <c r="N127" s="214">
        <f>IF($F127="","",$F127)</f>
        <v>0</v>
      </c>
      <c r="O127" s="563"/>
      <c r="P127" s="214">
        <f>IF($F127="","",$F127)</f>
        <v>0</v>
      </c>
      <c r="Q127" s="563"/>
      <c r="R127" s="214">
        <f>IF($F127="","",$F127)</f>
        <v>0</v>
      </c>
      <c r="S127" s="563"/>
    </row>
    <row r="128" spans="1:19" ht="18.75" customHeight="1" x14ac:dyDescent="0.4">
      <c r="A128" s="660" t="s">
        <v>35</v>
      </c>
      <c r="B128" s="660" t="str">
        <f>B130</f>
        <v>00 入力なし(非表示推奨)</v>
      </c>
      <c r="C128" s="5"/>
      <c r="D128" s="178"/>
      <c r="E128" s="218" t="s">
        <v>125</v>
      </c>
      <c r="F128" s="674">
        <f>IF($E128="休業期間",IF(G126="",0,G126-F126+1),0)</f>
        <v>0</v>
      </c>
      <c r="G128" s="572"/>
      <c r="H128" s="198"/>
      <c r="I128" s="674">
        <f>IF($E128="休業期間",IF(J126="",0,J126-I126+1),0)</f>
        <v>0</v>
      </c>
      <c r="J128" s="564"/>
      <c r="K128" s="208"/>
      <c r="L128" s="674">
        <f>IF($E128="休業期間",IF(M126="",0,M126-L126+1),0)</f>
        <v>0</v>
      </c>
      <c r="M128" s="564"/>
      <c r="N128" s="674">
        <f>IF($E128="休業期間",IF(O126="",0,O126-N126+1),0)</f>
        <v>0</v>
      </c>
      <c r="O128" s="564"/>
      <c r="P128" s="674">
        <f>IF($E128="休業期間",IF(Q126="",0,Q126-P126+1),0)</f>
        <v>0</v>
      </c>
      <c r="Q128" s="564"/>
      <c r="R128" s="674">
        <f>IF($E128="休業期間",IF(S126="",0,S126-R126+1),0)</f>
        <v>0</v>
      </c>
      <c r="S128" s="564"/>
    </row>
    <row r="129" spans="1:19" ht="18.75" customHeight="1" x14ac:dyDescent="0.4">
      <c r="A129" s="660" t="s">
        <v>35</v>
      </c>
      <c r="B129" s="660" t="str">
        <f>B130</f>
        <v>00 入力なし(非表示推奨)</v>
      </c>
      <c r="C129" s="5"/>
      <c r="D129" s="178"/>
      <c r="E129" s="219" t="s">
        <v>126</v>
      </c>
      <c r="F129" s="220">
        <v>0</v>
      </c>
      <c r="G129" s="573"/>
      <c r="H129" s="222"/>
      <c r="I129" s="220">
        <v>0</v>
      </c>
      <c r="J129" s="565"/>
      <c r="K129" s="208"/>
      <c r="L129" s="220">
        <f>$F129</f>
        <v>0</v>
      </c>
      <c r="M129" s="565"/>
      <c r="N129" s="220">
        <f>$F129</f>
        <v>0</v>
      </c>
      <c r="O129" s="565"/>
      <c r="P129" s="220">
        <f>$F129</f>
        <v>0</v>
      </c>
      <c r="Q129" s="565"/>
      <c r="R129" s="220">
        <f>$F129</f>
        <v>0</v>
      </c>
      <c r="S129" s="565"/>
    </row>
    <row r="130" spans="1:19" ht="18.75" customHeight="1" thickBot="1" x14ac:dyDescent="0.45">
      <c r="A130" s="660" t="s">
        <v>35</v>
      </c>
      <c r="B130" s="660" t="str">
        <f>IF(F130=0,"00 入力なし(非表示推奨)","01 入力あり")</f>
        <v>00 入力なし(非表示推奨)</v>
      </c>
      <c r="C130" s="5"/>
      <c r="D130" s="178"/>
      <c r="E130" s="224" t="s">
        <v>131</v>
      </c>
      <c r="F130" s="225">
        <f>INT(F127*F128*F129)</f>
        <v>0</v>
      </c>
      <c r="G130" s="574"/>
      <c r="H130" s="227"/>
      <c r="I130" s="225">
        <f>INT(I127*I128*I129)</f>
        <v>0</v>
      </c>
      <c r="J130" s="566"/>
      <c r="K130" s="208"/>
      <c r="L130" s="225">
        <f>INT(L127*L128*L129)</f>
        <v>0</v>
      </c>
      <c r="M130" s="566"/>
      <c r="N130" s="225">
        <f>INT(N127*N128*N129)</f>
        <v>0</v>
      </c>
      <c r="O130" s="566"/>
      <c r="P130" s="225">
        <f>INT(P127*P128*P129)</f>
        <v>0</v>
      </c>
      <c r="Q130" s="566"/>
      <c r="R130" s="225">
        <f>INT(R127*R128*R129)</f>
        <v>0</v>
      </c>
      <c r="S130" s="566"/>
    </row>
    <row r="131" spans="1:19" ht="18.75" customHeight="1" thickBot="1" x14ac:dyDescent="0.45">
      <c r="A131" s="660" t="s">
        <v>35</v>
      </c>
      <c r="B131" s="660" t="str">
        <f>IF(F131=0,"00 入力なし(非表示推奨)","01 入力あり")</f>
        <v>00 入力なし(非表示推奨)</v>
      </c>
      <c r="C131" s="5"/>
      <c r="D131" s="178"/>
      <c r="E131" s="496" t="s">
        <v>132</v>
      </c>
      <c r="F131" s="576">
        <f>F120+F125+F130</f>
        <v>0</v>
      </c>
      <c r="G131" s="575"/>
      <c r="H131" s="232"/>
      <c r="I131" s="234">
        <f>I120+I125+I130</f>
        <v>0</v>
      </c>
      <c r="J131" s="567"/>
      <c r="K131" s="544"/>
      <c r="L131" s="234">
        <f>L120+L125+L130</f>
        <v>0</v>
      </c>
      <c r="M131" s="578"/>
      <c r="N131" s="234">
        <f>N120+N125+N130</f>
        <v>0</v>
      </c>
      <c r="O131" s="578"/>
      <c r="P131" s="234">
        <f>P120+P125+P130</f>
        <v>0</v>
      </c>
      <c r="Q131" s="578"/>
      <c r="R131" s="234">
        <f>R120+R125+R130</f>
        <v>0</v>
      </c>
      <c r="S131" s="578"/>
    </row>
    <row r="132" spans="1:19" ht="18.75" customHeight="1" thickBot="1" x14ac:dyDescent="0.45">
      <c r="A132" s="660" t="s">
        <v>35</v>
      </c>
      <c r="B132" s="660" t="str">
        <f>B131</f>
        <v>00 入力なし(非表示推奨)</v>
      </c>
      <c r="C132" s="5"/>
      <c r="E132" s="236"/>
      <c r="F132" s="237"/>
      <c r="G132" s="208"/>
      <c r="H132" s="208"/>
      <c r="I132" s="208"/>
      <c r="J132" s="209"/>
      <c r="K132" s="209"/>
      <c r="L132" s="237"/>
      <c r="M132" s="208"/>
      <c r="N132" s="237"/>
      <c r="O132" s="208"/>
      <c r="P132" s="237"/>
      <c r="Q132" s="208"/>
      <c r="R132" s="237"/>
      <c r="S132" s="208"/>
    </row>
    <row r="133" spans="1:19" ht="18.75" customHeight="1" thickBot="1" x14ac:dyDescent="0.45">
      <c r="A133" s="660" t="s">
        <v>35</v>
      </c>
      <c r="B133" s="663" t="str">
        <f>B161</f>
        <v>00 入力なし(非表示推奨)</v>
      </c>
      <c r="C133" s="5"/>
      <c r="D133" s="178"/>
      <c r="E133" s="95" t="s">
        <v>87</v>
      </c>
      <c r="F133" s="786" t="s">
        <v>14</v>
      </c>
      <c r="G133" s="788"/>
      <c r="H133" s="96" t="s">
        <v>15</v>
      </c>
      <c r="I133" s="786" t="s">
        <v>16</v>
      </c>
      <c r="J133" s="787"/>
      <c r="K133" s="1"/>
      <c r="L133" s="488" t="s">
        <v>62</v>
      </c>
      <c r="M133" s="97" t="s">
        <v>69</v>
      </c>
      <c r="N133" s="95" t="s">
        <v>63</v>
      </c>
      <c r="O133" s="97" t="s">
        <v>69</v>
      </c>
      <c r="P133" s="95" t="s">
        <v>64</v>
      </c>
      <c r="Q133" s="97" t="s">
        <v>69</v>
      </c>
      <c r="R133" s="95" t="s">
        <v>65</v>
      </c>
      <c r="S133" s="97" t="s">
        <v>69</v>
      </c>
    </row>
    <row r="134" spans="1:19" ht="18.75" customHeight="1" x14ac:dyDescent="0.4">
      <c r="A134" s="660" t="s">
        <v>35</v>
      </c>
      <c r="B134" s="660" t="str">
        <f>B142</f>
        <v>00 入力なし(非表示推奨)</v>
      </c>
      <c r="C134" s="5"/>
      <c r="D134" s="178"/>
      <c r="E134" s="238" t="s">
        <v>123</v>
      </c>
      <c r="F134" s="239"/>
      <c r="G134" s="240"/>
      <c r="H134" s="241"/>
      <c r="I134" s="239"/>
      <c r="J134" s="242"/>
      <c r="K134" s="4"/>
      <c r="L134" s="239"/>
      <c r="M134" s="242"/>
      <c r="N134" s="243"/>
      <c r="O134" s="242"/>
      <c r="P134" s="243"/>
      <c r="Q134" s="242"/>
      <c r="R134" s="243"/>
      <c r="S134" s="242"/>
    </row>
    <row r="135" spans="1:19" ht="18.75" customHeight="1" x14ac:dyDescent="0.4">
      <c r="A135" s="660" t="s">
        <v>35</v>
      </c>
      <c r="B135" s="660" t="str">
        <f>B142</f>
        <v>00 入力なし(非表示推奨)</v>
      </c>
      <c r="C135" s="5"/>
      <c r="D135" s="178"/>
      <c r="E135" s="244" t="s">
        <v>133</v>
      </c>
      <c r="F135" s="245">
        <v>0</v>
      </c>
      <c r="G135" s="246"/>
      <c r="H135" s="247"/>
      <c r="I135" s="245">
        <v>0</v>
      </c>
      <c r="J135" s="248"/>
      <c r="K135" s="209"/>
      <c r="L135" s="214">
        <f>IF($F135="","",$F135)</f>
        <v>0</v>
      </c>
      <c r="M135" s="249"/>
      <c r="N135" s="214">
        <f>IF($F135="","",$F135)</f>
        <v>0</v>
      </c>
      <c r="O135" s="249"/>
      <c r="P135" s="214">
        <f>IF($F135="","",$F135)</f>
        <v>0</v>
      </c>
      <c r="Q135" s="249"/>
      <c r="R135" s="214">
        <f>IF($F135="","",$F135)</f>
        <v>0</v>
      </c>
      <c r="S135" s="249"/>
    </row>
    <row r="136" spans="1:19" ht="18.75" customHeight="1" x14ac:dyDescent="0.4">
      <c r="A136" s="660" t="s">
        <v>35</v>
      </c>
      <c r="B136" s="660" t="str">
        <f>B142</f>
        <v>00 入力なし(非表示推奨)</v>
      </c>
      <c r="C136" s="5"/>
      <c r="D136" s="178"/>
      <c r="E136" s="250" t="s">
        <v>134</v>
      </c>
      <c r="F136" s="251">
        <v>0</v>
      </c>
      <c r="G136" s="197"/>
      <c r="H136" s="198"/>
      <c r="I136" s="251">
        <v>0</v>
      </c>
      <c r="J136" s="252"/>
      <c r="K136" s="209"/>
      <c r="L136" s="220">
        <f>$F136</f>
        <v>0</v>
      </c>
      <c r="M136" s="200"/>
      <c r="N136" s="220">
        <f>$F136</f>
        <v>0</v>
      </c>
      <c r="O136" s="200"/>
      <c r="P136" s="220">
        <f>$F136</f>
        <v>0</v>
      </c>
      <c r="Q136" s="200"/>
      <c r="R136" s="220">
        <f>$F136</f>
        <v>0</v>
      </c>
      <c r="S136" s="200"/>
    </row>
    <row r="137" spans="1:19" ht="18.75" customHeight="1" x14ac:dyDescent="0.4">
      <c r="A137" s="660" t="s">
        <v>35</v>
      </c>
      <c r="B137" s="660" t="str">
        <f>B142</f>
        <v>00 入力なし(非表示推奨)</v>
      </c>
      <c r="C137" s="5"/>
      <c r="D137" s="178"/>
      <c r="E137" s="250" t="s">
        <v>135</v>
      </c>
      <c r="F137" s="251">
        <v>0</v>
      </c>
      <c r="G137" s="197"/>
      <c r="H137" s="198"/>
      <c r="I137" s="251">
        <v>0</v>
      </c>
      <c r="J137" s="252"/>
      <c r="K137" s="209"/>
      <c r="L137" s="220">
        <f>$F137</f>
        <v>0</v>
      </c>
      <c r="M137" s="200"/>
      <c r="N137" s="220">
        <f>$F137</f>
        <v>0</v>
      </c>
      <c r="O137" s="200"/>
      <c r="P137" s="220">
        <f>$F137</f>
        <v>0</v>
      </c>
      <c r="Q137" s="200"/>
      <c r="R137" s="220">
        <f>$F137</f>
        <v>0</v>
      </c>
      <c r="S137" s="200"/>
    </row>
    <row r="138" spans="1:19" ht="18.75" customHeight="1" x14ac:dyDescent="0.4">
      <c r="A138" s="660" t="s">
        <v>35</v>
      </c>
      <c r="B138" s="660" t="str">
        <f>B142</f>
        <v>00 入力なし(非表示推奨)</v>
      </c>
      <c r="C138" s="5"/>
      <c r="D138" s="178"/>
      <c r="E138" s="250" t="s">
        <v>136</v>
      </c>
      <c r="F138" s="253">
        <f>F112</f>
        <v>25</v>
      </c>
      <c r="G138" s="197"/>
      <c r="H138" s="198"/>
      <c r="I138" s="253">
        <f>I112</f>
        <v>25</v>
      </c>
      <c r="J138" s="252"/>
      <c r="K138" s="209"/>
      <c r="L138" s="253">
        <f>L112</f>
        <v>25</v>
      </c>
      <c r="M138" s="200"/>
      <c r="N138" s="253">
        <f>N112</f>
        <v>25</v>
      </c>
      <c r="O138" s="200"/>
      <c r="P138" s="253">
        <f>P112</f>
        <v>25</v>
      </c>
      <c r="Q138" s="200"/>
      <c r="R138" s="253">
        <f>R112</f>
        <v>25</v>
      </c>
      <c r="S138" s="200"/>
    </row>
    <row r="139" spans="1:19" ht="18.75" customHeight="1" x14ac:dyDescent="0.4">
      <c r="A139" s="660" t="s">
        <v>35</v>
      </c>
      <c r="B139" s="660" t="str">
        <f>B142</f>
        <v>00 入力なし(非表示推奨)</v>
      </c>
      <c r="C139" s="5"/>
      <c r="D139" s="178"/>
      <c r="E139" s="254" t="s">
        <v>137</v>
      </c>
      <c r="F139" s="255">
        <v>30</v>
      </c>
      <c r="G139" s="256"/>
      <c r="H139" s="257"/>
      <c r="I139" s="255">
        <f>I138</f>
        <v>25</v>
      </c>
      <c r="J139" s="258"/>
      <c r="K139" s="209"/>
      <c r="L139" s="255">
        <f>IF($F139="","",$F139)</f>
        <v>30</v>
      </c>
      <c r="M139" s="260"/>
      <c r="N139" s="259">
        <f>IF($F139="","",$F139)</f>
        <v>30</v>
      </c>
      <c r="O139" s="260"/>
      <c r="P139" s="259">
        <f>IF($F139="","",$F139)</f>
        <v>30</v>
      </c>
      <c r="Q139" s="260"/>
      <c r="R139" s="259">
        <f>IF($F139="","",$F139)</f>
        <v>30</v>
      </c>
      <c r="S139" s="260"/>
    </row>
    <row r="140" spans="1:19" ht="18.75" customHeight="1" x14ac:dyDescent="0.4">
      <c r="A140" s="660" t="s">
        <v>35</v>
      </c>
      <c r="B140" s="660" t="str">
        <f>B142</f>
        <v>00 入力なし(非表示推奨)</v>
      </c>
      <c r="C140" s="5"/>
      <c r="D140" s="178"/>
      <c r="E140" s="261" t="s">
        <v>138</v>
      </c>
      <c r="F140" s="262">
        <f>F139-F138</f>
        <v>5</v>
      </c>
      <c r="G140" s="221"/>
      <c r="H140" s="222"/>
      <c r="I140" s="262">
        <f>I139-I138</f>
        <v>0</v>
      </c>
      <c r="J140" s="263"/>
      <c r="K140" s="209"/>
      <c r="L140" s="262">
        <f>L139-L138</f>
        <v>5</v>
      </c>
      <c r="M140" s="223"/>
      <c r="N140" s="262">
        <f>N139-N138</f>
        <v>5</v>
      </c>
      <c r="O140" s="223"/>
      <c r="P140" s="262">
        <f>P139-P138</f>
        <v>5</v>
      </c>
      <c r="Q140" s="223"/>
      <c r="R140" s="262">
        <f>R139-R138</f>
        <v>5</v>
      </c>
      <c r="S140" s="223"/>
    </row>
    <row r="141" spans="1:19" ht="18.75" customHeight="1" x14ac:dyDescent="0.4">
      <c r="A141" s="660" t="s">
        <v>35</v>
      </c>
      <c r="B141" s="660" t="str">
        <f>B142</f>
        <v>00 入力なし(非表示推奨)</v>
      </c>
      <c r="C141" s="5"/>
      <c r="D141" s="178"/>
      <c r="E141" s="261" t="s">
        <v>139</v>
      </c>
      <c r="F141" s="264">
        <f>IFERROR(ROUND((1-(1+F$113)^(F$112-F139))/F$113-(1-(1+F$113)^(F$112-F138))/F$113,4),0)</f>
        <v>4.5796999999999999</v>
      </c>
      <c r="G141" s="221"/>
      <c r="H141" s="222"/>
      <c r="I141" s="264">
        <f>IFERROR(ROUND((1-(1+I$113)^(I$112-I139))/I$113-(1-(1+I$113)^(I$112-I138))/I$113,4),0)</f>
        <v>0</v>
      </c>
      <c r="J141" s="263"/>
      <c r="K141" s="209"/>
      <c r="L141" s="264">
        <f>IFERROR(ROUND((1-(1+L$113)^(L$112-L139))/L$113-(1-(1+L$113)^(L$112-L138))/L$113,4),0)</f>
        <v>4.5796999999999999</v>
      </c>
      <c r="M141" s="223"/>
      <c r="N141" s="264">
        <f>IFERROR(ROUND((1-(1+N$113)^(N$112-N139))/N$113-(1-(1+N$113)^(N$112-N138))/N$113,4),0)</f>
        <v>4.5796999999999999</v>
      </c>
      <c r="O141" s="223"/>
      <c r="P141" s="264">
        <f>IFERROR(ROUND((1-(1+P$113)^(P$112-P139))/P$113-(1-(1+P$113)^(P$112-P138))/P$113,4),0)</f>
        <v>4.5796999999999999</v>
      </c>
      <c r="Q141" s="223"/>
      <c r="R141" s="264">
        <f>IFERROR(ROUND((1-(1+R$113)^(R$112-R139))/R$113-(1-(1+R$113)^(R$112-R138))/R$113,4),0)</f>
        <v>4.5796999999999999</v>
      </c>
      <c r="S141" s="223"/>
    </row>
    <row r="142" spans="1:19" ht="18.75" customHeight="1" thickBot="1" x14ac:dyDescent="0.45">
      <c r="A142" s="660" t="s">
        <v>35</v>
      </c>
      <c r="B142" s="660" t="str">
        <f>IF(F142=0,"00 入力なし(非表示推奨)","01 入力あり")</f>
        <v>00 入力なし(非表示推奨)</v>
      </c>
      <c r="C142" s="5"/>
      <c r="D142" s="178"/>
      <c r="E142" s="265" t="s">
        <v>140</v>
      </c>
      <c r="F142" s="266">
        <f>INT(F135*F136*(100%-F137)*F141)</f>
        <v>0</v>
      </c>
      <c r="G142" s="226"/>
      <c r="H142" s="227"/>
      <c r="I142" s="266">
        <f>INT(I135*I136*(100%-I137)*I141)</f>
        <v>0</v>
      </c>
      <c r="J142" s="267"/>
      <c r="K142" s="209"/>
      <c r="L142" s="266">
        <f>INT(L135*L136*(100%-L137)*L141)</f>
        <v>0</v>
      </c>
      <c r="M142" s="228"/>
      <c r="N142" s="266">
        <f>INT(N135*N136*(100%-N137)*N141)</f>
        <v>0</v>
      </c>
      <c r="O142" s="228"/>
      <c r="P142" s="266">
        <f>INT(P135*P136*(100%-P137)*P141)</f>
        <v>0</v>
      </c>
      <c r="Q142" s="228"/>
      <c r="R142" s="266">
        <f>INT(R135*R136*(100%-R137)*R141)</f>
        <v>0</v>
      </c>
      <c r="S142" s="228"/>
    </row>
    <row r="143" spans="1:19" ht="18.75" customHeight="1" x14ac:dyDescent="0.4">
      <c r="A143" s="660" t="s">
        <v>35</v>
      </c>
      <c r="B143" s="660" t="str">
        <f>B151</f>
        <v>00 入力なし(非表示推奨)</v>
      </c>
      <c r="C143" s="5"/>
      <c r="D143" s="178"/>
      <c r="E143" s="238" t="s">
        <v>128</v>
      </c>
      <c r="F143" s="239"/>
      <c r="G143" s="240"/>
      <c r="H143" s="241"/>
      <c r="I143" s="239"/>
      <c r="J143" s="242"/>
      <c r="K143" s="4"/>
      <c r="L143" s="239"/>
      <c r="M143" s="242"/>
      <c r="N143" s="243"/>
      <c r="O143" s="242"/>
      <c r="P143" s="243"/>
      <c r="Q143" s="242"/>
      <c r="R143" s="243"/>
      <c r="S143" s="242"/>
    </row>
    <row r="144" spans="1:19" ht="18.75" customHeight="1" x14ac:dyDescent="0.4">
      <c r="A144" s="660" t="s">
        <v>35</v>
      </c>
      <c r="B144" s="660" t="str">
        <f>B151</f>
        <v>00 入力なし(非表示推奨)</v>
      </c>
      <c r="C144" s="5"/>
      <c r="D144" s="178"/>
      <c r="E144" s="244" t="s">
        <v>133</v>
      </c>
      <c r="F144" s="245">
        <v>0</v>
      </c>
      <c r="G144" s="246"/>
      <c r="H144" s="247"/>
      <c r="I144" s="245">
        <v>0</v>
      </c>
      <c r="J144" s="248"/>
      <c r="K144" s="209"/>
      <c r="L144" s="214">
        <f>IF($F144="","",$F144)</f>
        <v>0</v>
      </c>
      <c r="M144" s="249"/>
      <c r="N144" s="214">
        <f>IF($F144="","",$F144)</f>
        <v>0</v>
      </c>
      <c r="O144" s="249"/>
      <c r="P144" s="214">
        <f>IF($F144="","",$F144)</f>
        <v>0</v>
      </c>
      <c r="Q144" s="249"/>
      <c r="R144" s="214">
        <f>IF($F144="","",$F144)</f>
        <v>0</v>
      </c>
      <c r="S144" s="249"/>
    </row>
    <row r="145" spans="1:19" ht="18.75" customHeight="1" x14ac:dyDescent="0.4">
      <c r="A145" s="660" t="s">
        <v>35</v>
      </c>
      <c r="B145" s="660" t="str">
        <f>B151</f>
        <v>00 入力なし(非表示推奨)</v>
      </c>
      <c r="C145" s="5"/>
      <c r="D145" s="178"/>
      <c r="E145" s="250" t="s">
        <v>134</v>
      </c>
      <c r="F145" s="251">
        <v>0</v>
      </c>
      <c r="G145" s="197"/>
      <c r="H145" s="198"/>
      <c r="I145" s="251">
        <v>0</v>
      </c>
      <c r="J145" s="252"/>
      <c r="K145" s="209"/>
      <c r="L145" s="220">
        <f>$F145</f>
        <v>0</v>
      </c>
      <c r="M145" s="200"/>
      <c r="N145" s="220">
        <f>$F145</f>
        <v>0</v>
      </c>
      <c r="O145" s="200"/>
      <c r="P145" s="220">
        <f>$F145</f>
        <v>0</v>
      </c>
      <c r="Q145" s="200"/>
      <c r="R145" s="220">
        <f>$F145</f>
        <v>0</v>
      </c>
      <c r="S145" s="200"/>
    </row>
    <row r="146" spans="1:19" ht="18.75" customHeight="1" x14ac:dyDescent="0.4">
      <c r="A146" s="660" t="s">
        <v>35</v>
      </c>
      <c r="B146" s="660" t="str">
        <f>B151</f>
        <v>00 入力なし(非表示推奨)</v>
      </c>
      <c r="C146" s="5"/>
      <c r="D146" s="178"/>
      <c r="E146" s="250" t="s">
        <v>135</v>
      </c>
      <c r="F146" s="251">
        <v>0</v>
      </c>
      <c r="G146" s="197"/>
      <c r="H146" s="198"/>
      <c r="I146" s="251">
        <v>0</v>
      </c>
      <c r="J146" s="252"/>
      <c r="K146" s="209"/>
      <c r="L146" s="220">
        <f>$F146</f>
        <v>0</v>
      </c>
      <c r="M146" s="200"/>
      <c r="N146" s="220">
        <f>$F146</f>
        <v>0</v>
      </c>
      <c r="O146" s="200"/>
      <c r="P146" s="220">
        <f>$F146</f>
        <v>0</v>
      </c>
      <c r="Q146" s="200"/>
      <c r="R146" s="220">
        <f>$F146</f>
        <v>0</v>
      </c>
      <c r="S146" s="200"/>
    </row>
    <row r="147" spans="1:19" ht="18.75" customHeight="1" x14ac:dyDescent="0.4">
      <c r="A147" s="660" t="s">
        <v>35</v>
      </c>
      <c r="B147" s="660" t="str">
        <f>B151</f>
        <v>00 入力なし(非表示推奨)</v>
      </c>
      <c r="C147" s="5"/>
      <c r="D147" s="178"/>
      <c r="E147" s="250" t="s">
        <v>136</v>
      </c>
      <c r="F147" s="253">
        <f>F139</f>
        <v>30</v>
      </c>
      <c r="G147" s="197"/>
      <c r="H147" s="198"/>
      <c r="I147" s="253">
        <f>I139</f>
        <v>25</v>
      </c>
      <c r="J147" s="252"/>
      <c r="K147" s="209"/>
      <c r="L147" s="253">
        <f>L139</f>
        <v>30</v>
      </c>
      <c r="M147" s="200"/>
      <c r="N147" s="253">
        <f>N139</f>
        <v>30</v>
      </c>
      <c r="O147" s="200"/>
      <c r="P147" s="253">
        <f>P139</f>
        <v>30</v>
      </c>
      <c r="Q147" s="200"/>
      <c r="R147" s="253">
        <f>R139</f>
        <v>30</v>
      </c>
      <c r="S147" s="200"/>
    </row>
    <row r="148" spans="1:19" ht="18.75" customHeight="1" x14ac:dyDescent="0.4">
      <c r="A148" s="660" t="s">
        <v>35</v>
      </c>
      <c r="B148" s="660" t="str">
        <f>B151</f>
        <v>00 入力なし(非表示推奨)</v>
      </c>
      <c r="C148" s="5"/>
      <c r="D148" s="178"/>
      <c r="E148" s="254" t="s">
        <v>137</v>
      </c>
      <c r="F148" s="255">
        <f>F147</f>
        <v>30</v>
      </c>
      <c r="G148" s="256"/>
      <c r="H148" s="257"/>
      <c r="I148" s="255">
        <f>I147</f>
        <v>25</v>
      </c>
      <c r="J148" s="258"/>
      <c r="K148" s="209"/>
      <c r="L148" s="255">
        <f>IF($F148="","",$F148)</f>
        <v>30</v>
      </c>
      <c r="M148" s="260"/>
      <c r="N148" s="259">
        <f>IF($F148="","",$F148)</f>
        <v>30</v>
      </c>
      <c r="O148" s="260"/>
      <c r="P148" s="259">
        <f>IF($F148="","",$F148)</f>
        <v>30</v>
      </c>
      <c r="Q148" s="260"/>
      <c r="R148" s="259">
        <f>IF($F148="","",$F148)</f>
        <v>30</v>
      </c>
      <c r="S148" s="260"/>
    </row>
    <row r="149" spans="1:19" ht="18.75" customHeight="1" x14ac:dyDescent="0.4">
      <c r="A149" s="660" t="s">
        <v>35</v>
      </c>
      <c r="B149" s="660" t="str">
        <f>B151</f>
        <v>00 入力なし(非表示推奨)</v>
      </c>
      <c r="C149" s="5"/>
      <c r="D149" s="178"/>
      <c r="E149" s="261" t="s">
        <v>138</v>
      </c>
      <c r="F149" s="268">
        <f>F148-F147</f>
        <v>0</v>
      </c>
      <c r="G149" s="221"/>
      <c r="H149" s="222"/>
      <c r="I149" s="268">
        <f>I148-I147</f>
        <v>0</v>
      </c>
      <c r="J149" s="263"/>
      <c r="K149" s="209"/>
      <c r="L149" s="268">
        <f>L148-L147</f>
        <v>0</v>
      </c>
      <c r="M149" s="223"/>
      <c r="N149" s="268">
        <f>N148-N147</f>
        <v>0</v>
      </c>
      <c r="O149" s="223"/>
      <c r="P149" s="268">
        <f>P148-P147</f>
        <v>0</v>
      </c>
      <c r="Q149" s="223"/>
      <c r="R149" s="268">
        <f>R148-R147</f>
        <v>0</v>
      </c>
      <c r="S149" s="223"/>
    </row>
    <row r="150" spans="1:19" ht="18.75" customHeight="1" x14ac:dyDescent="0.4">
      <c r="A150" s="660" t="s">
        <v>35</v>
      </c>
      <c r="B150" s="660" t="str">
        <f>B151</f>
        <v>00 入力なし(非表示推奨)</v>
      </c>
      <c r="C150" s="5"/>
      <c r="D150" s="178"/>
      <c r="E150" s="261" t="s">
        <v>139</v>
      </c>
      <c r="F150" s="264">
        <f>IFERROR(ROUND((1-(1+F$113)^(F$112-F148))/F$113-(1-(1+F$113)^(F$112-F147))/F$113,4),0)</f>
        <v>0</v>
      </c>
      <c r="G150" s="221"/>
      <c r="H150" s="222"/>
      <c r="I150" s="264">
        <f>IFERROR(ROUND((1-(1+I$113)^(I$112-I148))/I$113-(1-(1+I$113)^(I$112-I147))/I$113,4),0)</f>
        <v>0</v>
      </c>
      <c r="J150" s="263"/>
      <c r="K150" s="209"/>
      <c r="L150" s="264">
        <f>IFERROR(ROUND((1-(1+L$113)^(L$112-L148))/L$113-(1-(1+L$113)^(L$112-L147))/L$113,4),0)</f>
        <v>0</v>
      </c>
      <c r="M150" s="223"/>
      <c r="N150" s="264">
        <f>IFERROR(ROUND((1-(1+N$113)^(N$112-N148))/N$113-(1-(1+N$113)^(N$112-N147))/N$113,4),0)</f>
        <v>0</v>
      </c>
      <c r="O150" s="223"/>
      <c r="P150" s="264">
        <f>IFERROR(ROUND((1-(1+P$113)^(P$112-P148))/P$113-(1-(1+P$113)^(P$112-P147))/P$113,4),0)</f>
        <v>0</v>
      </c>
      <c r="Q150" s="223"/>
      <c r="R150" s="264">
        <f>IFERROR(ROUND((1-(1+R$113)^(R$112-R148))/R$113-(1-(1+R$113)^(R$112-R147))/R$113,4),0)</f>
        <v>0</v>
      </c>
      <c r="S150" s="223"/>
    </row>
    <row r="151" spans="1:19" ht="18.75" customHeight="1" thickBot="1" x14ac:dyDescent="0.45">
      <c r="A151" s="660" t="s">
        <v>35</v>
      </c>
      <c r="B151" s="660" t="str">
        <f>IF(F151=0,"00 入力なし(非表示推奨)","01 入力あり")</f>
        <v>00 入力なし(非表示推奨)</v>
      </c>
      <c r="C151" s="5"/>
      <c r="D151" s="178"/>
      <c r="E151" s="265" t="s">
        <v>141</v>
      </c>
      <c r="F151" s="266">
        <f>INT(F144*F145*(100%-F146)*F150)</f>
        <v>0</v>
      </c>
      <c r="G151" s="226"/>
      <c r="H151" s="227"/>
      <c r="I151" s="266">
        <f>INT(I144*I145*(100%-I146)*I150)</f>
        <v>0</v>
      </c>
      <c r="J151" s="267"/>
      <c r="K151" s="209"/>
      <c r="L151" s="266">
        <f>INT(L144*L145*(100%-L146)*L150)</f>
        <v>0</v>
      </c>
      <c r="M151" s="228"/>
      <c r="N151" s="266">
        <f>INT(N144*N145*(100%-N146)*N150)</f>
        <v>0</v>
      </c>
      <c r="O151" s="228"/>
      <c r="P151" s="266">
        <f>INT(P144*P145*(100%-P146)*P150)</f>
        <v>0</v>
      </c>
      <c r="Q151" s="228"/>
      <c r="R151" s="266">
        <f>INT(R144*R145*(100%-R146)*R150)</f>
        <v>0</v>
      </c>
      <c r="S151" s="228"/>
    </row>
    <row r="152" spans="1:19" ht="18.75" customHeight="1" x14ac:dyDescent="0.4">
      <c r="A152" s="660" t="s">
        <v>35</v>
      </c>
      <c r="B152" s="660" t="str">
        <f>B160</f>
        <v>00 入力なし(非表示推奨)</v>
      </c>
      <c r="C152" s="5"/>
      <c r="D152" s="178"/>
      <c r="E152" s="238" t="s">
        <v>130</v>
      </c>
      <c r="F152" s="239"/>
      <c r="G152" s="240"/>
      <c r="H152" s="241"/>
      <c r="I152" s="239"/>
      <c r="J152" s="242"/>
      <c r="K152" s="4"/>
      <c r="L152" s="239"/>
      <c r="M152" s="242"/>
      <c r="N152" s="243"/>
      <c r="O152" s="242"/>
      <c r="P152" s="243"/>
      <c r="Q152" s="242"/>
      <c r="R152" s="243"/>
      <c r="S152" s="242"/>
    </row>
    <row r="153" spans="1:19" ht="18.75" customHeight="1" x14ac:dyDescent="0.4">
      <c r="A153" s="660" t="s">
        <v>35</v>
      </c>
      <c r="B153" s="660" t="str">
        <f>B160</f>
        <v>00 入力なし(非表示推奨)</v>
      </c>
      <c r="C153" s="5"/>
      <c r="D153" s="178"/>
      <c r="E153" s="244" t="s">
        <v>133</v>
      </c>
      <c r="F153" s="245">
        <v>0</v>
      </c>
      <c r="G153" s="246"/>
      <c r="H153" s="247"/>
      <c r="I153" s="245">
        <v>0</v>
      </c>
      <c r="J153" s="248"/>
      <c r="K153" s="209"/>
      <c r="L153" s="214">
        <f>IF($F153="","",$F153)</f>
        <v>0</v>
      </c>
      <c r="M153" s="249"/>
      <c r="N153" s="269">
        <f>H153</f>
        <v>0</v>
      </c>
      <c r="O153" s="249"/>
      <c r="P153" s="269">
        <f>J153</f>
        <v>0</v>
      </c>
      <c r="Q153" s="249"/>
      <c r="R153" s="269">
        <f>M153</f>
        <v>0</v>
      </c>
      <c r="S153" s="249"/>
    </row>
    <row r="154" spans="1:19" ht="18.75" customHeight="1" x14ac:dyDescent="0.4">
      <c r="A154" s="660" t="s">
        <v>35</v>
      </c>
      <c r="B154" s="660" t="str">
        <f>B160</f>
        <v>00 入力なし(非表示推奨)</v>
      </c>
      <c r="C154" s="5"/>
      <c r="D154" s="178"/>
      <c r="E154" s="250" t="s">
        <v>134</v>
      </c>
      <c r="F154" s="251">
        <v>0</v>
      </c>
      <c r="G154" s="197"/>
      <c r="H154" s="198"/>
      <c r="I154" s="251">
        <v>0</v>
      </c>
      <c r="J154" s="252"/>
      <c r="K154" s="209"/>
      <c r="L154" s="220">
        <f>$F154</f>
        <v>0</v>
      </c>
      <c r="M154" s="200"/>
      <c r="N154" s="270">
        <f>H154</f>
        <v>0</v>
      </c>
      <c r="O154" s="200"/>
      <c r="P154" s="270">
        <f>J154</f>
        <v>0</v>
      </c>
      <c r="Q154" s="200"/>
      <c r="R154" s="270">
        <f>M154</f>
        <v>0</v>
      </c>
      <c r="S154" s="200"/>
    </row>
    <row r="155" spans="1:19" ht="18.75" customHeight="1" x14ac:dyDescent="0.4">
      <c r="A155" s="660" t="s">
        <v>35</v>
      </c>
      <c r="B155" s="660" t="str">
        <f>B160</f>
        <v>00 入力なし(非表示推奨)</v>
      </c>
      <c r="C155" s="5"/>
      <c r="D155" s="178"/>
      <c r="E155" s="250" t="s">
        <v>135</v>
      </c>
      <c r="F155" s="251">
        <v>0</v>
      </c>
      <c r="G155" s="197"/>
      <c r="H155" s="198"/>
      <c r="I155" s="251">
        <v>0</v>
      </c>
      <c r="J155" s="252"/>
      <c r="K155" s="209"/>
      <c r="L155" s="220">
        <f>$F155</f>
        <v>0</v>
      </c>
      <c r="M155" s="200"/>
      <c r="N155" s="270">
        <f>H155</f>
        <v>0</v>
      </c>
      <c r="O155" s="200"/>
      <c r="P155" s="270">
        <f>J155</f>
        <v>0</v>
      </c>
      <c r="Q155" s="200"/>
      <c r="R155" s="270">
        <f>M155</f>
        <v>0</v>
      </c>
      <c r="S155" s="200"/>
    </row>
    <row r="156" spans="1:19" ht="18.75" customHeight="1" x14ac:dyDescent="0.4">
      <c r="A156" s="660" t="s">
        <v>35</v>
      </c>
      <c r="B156" s="660" t="str">
        <f>B160</f>
        <v>00 入力なし(非表示推奨)</v>
      </c>
      <c r="C156" s="5"/>
      <c r="D156" s="178"/>
      <c r="E156" s="250" t="s">
        <v>136</v>
      </c>
      <c r="F156" s="253">
        <f>F148</f>
        <v>30</v>
      </c>
      <c r="G156" s="197"/>
      <c r="H156" s="198"/>
      <c r="I156" s="253">
        <f>I148</f>
        <v>25</v>
      </c>
      <c r="J156" s="252"/>
      <c r="K156" s="209"/>
      <c r="L156" s="253">
        <f>L148</f>
        <v>30</v>
      </c>
      <c r="M156" s="200"/>
      <c r="N156" s="253">
        <f>N148</f>
        <v>30</v>
      </c>
      <c r="O156" s="200"/>
      <c r="P156" s="253">
        <f>P148</f>
        <v>30</v>
      </c>
      <c r="Q156" s="200"/>
      <c r="R156" s="253">
        <f>R148</f>
        <v>30</v>
      </c>
      <c r="S156" s="200"/>
    </row>
    <row r="157" spans="1:19" ht="18.75" customHeight="1" x14ac:dyDescent="0.4">
      <c r="A157" s="660" t="s">
        <v>35</v>
      </c>
      <c r="B157" s="660" t="str">
        <f>B160</f>
        <v>00 入力なし(非表示推奨)</v>
      </c>
      <c r="C157" s="5"/>
      <c r="D157" s="178"/>
      <c r="E157" s="254" t="s">
        <v>137</v>
      </c>
      <c r="F157" s="255">
        <f>F156</f>
        <v>30</v>
      </c>
      <c r="G157" s="256"/>
      <c r="H157" s="257"/>
      <c r="I157" s="255">
        <f>I156</f>
        <v>25</v>
      </c>
      <c r="J157" s="258"/>
      <c r="K157" s="209"/>
      <c r="L157" s="255">
        <f>IF($F157="","",$F157)</f>
        <v>30</v>
      </c>
      <c r="M157" s="260"/>
      <c r="N157" s="259">
        <f>IF($F157="","",$F157)</f>
        <v>30</v>
      </c>
      <c r="O157" s="260"/>
      <c r="P157" s="259">
        <f>IF($F157="","",$F157)</f>
        <v>30</v>
      </c>
      <c r="Q157" s="260"/>
      <c r="R157" s="259">
        <f>IF($F157="","",$F157)</f>
        <v>30</v>
      </c>
      <c r="S157" s="260"/>
    </row>
    <row r="158" spans="1:19" ht="18.75" customHeight="1" x14ac:dyDescent="0.4">
      <c r="A158" s="660" t="s">
        <v>35</v>
      </c>
      <c r="B158" s="660" t="str">
        <f>B160</f>
        <v>00 入力なし(非表示推奨)</v>
      </c>
      <c r="C158" s="5"/>
      <c r="D158" s="178"/>
      <c r="E158" s="261" t="s">
        <v>138</v>
      </c>
      <c r="F158" s="268">
        <f>F157-F156</f>
        <v>0</v>
      </c>
      <c r="G158" s="221"/>
      <c r="H158" s="222"/>
      <c r="I158" s="268">
        <f>I157-I156</f>
        <v>0</v>
      </c>
      <c r="J158" s="263"/>
      <c r="K158" s="209"/>
      <c r="L158" s="268">
        <f>L157-L156</f>
        <v>0</v>
      </c>
      <c r="M158" s="223"/>
      <c r="N158" s="268">
        <f>N157-N156</f>
        <v>0</v>
      </c>
      <c r="O158" s="223"/>
      <c r="P158" s="268">
        <f>P157-P156</f>
        <v>0</v>
      </c>
      <c r="Q158" s="223"/>
      <c r="R158" s="268">
        <f>R157-R156</f>
        <v>0</v>
      </c>
      <c r="S158" s="223"/>
    </row>
    <row r="159" spans="1:19" ht="18.75" customHeight="1" x14ac:dyDescent="0.4">
      <c r="A159" s="660" t="s">
        <v>35</v>
      </c>
      <c r="B159" s="660" t="str">
        <f>B160</f>
        <v>00 入力なし(非表示推奨)</v>
      </c>
      <c r="C159" s="5"/>
      <c r="D159" s="178"/>
      <c r="E159" s="261" t="s">
        <v>139</v>
      </c>
      <c r="F159" s="264">
        <f>IFERROR(ROUND((1-(1+F$113)^(F$112-F157))/F$113-(1-(1+F$113)^(F$112-F156))/F$113,4),0)</f>
        <v>0</v>
      </c>
      <c r="G159" s="221"/>
      <c r="H159" s="222"/>
      <c r="I159" s="264">
        <f>IFERROR(ROUND((1-(1+I$113)^(I$112-I157))/I$113-(1-(1+I$113)^(I$112-I156))/I$113,4),0)</f>
        <v>0</v>
      </c>
      <c r="J159" s="263"/>
      <c r="K159" s="209"/>
      <c r="L159" s="264">
        <f>IFERROR(ROUND((1-(1+L$113)^(L$112-L157))/L$113-(1-(1+L$113)^(L$112-L156))/L$113,4),0)</f>
        <v>0</v>
      </c>
      <c r="M159" s="223"/>
      <c r="N159" s="264">
        <f>IFERROR(ROUND((1-(1+N$113)^(N$112-N157))/N$113-(1-(1+N$113)^(N$112-N156))/N$113,4),0)</f>
        <v>0</v>
      </c>
      <c r="O159" s="223"/>
      <c r="P159" s="264">
        <f>IFERROR(ROUND((1-(1+P$113)^(P$112-P157))/P$113-(1-(1+P$113)^(P$112-P156))/P$113,4),0)</f>
        <v>0</v>
      </c>
      <c r="Q159" s="223"/>
      <c r="R159" s="264">
        <f>IFERROR(ROUND((1-(1+R$113)^(R$112-R157))/R$113-(1-(1+R$113)^(R$112-R156))/R$113,4),0)</f>
        <v>0</v>
      </c>
      <c r="S159" s="223"/>
    </row>
    <row r="160" spans="1:19" ht="18.75" customHeight="1" thickBot="1" x14ac:dyDescent="0.45">
      <c r="A160" s="660" t="s">
        <v>35</v>
      </c>
      <c r="B160" s="660" t="str">
        <f>IF(F160=0,"00 入力なし(非表示推奨)","01 入力あり")</f>
        <v>00 入力なし(非表示推奨)</v>
      </c>
      <c r="C160" s="5"/>
      <c r="D160" s="178"/>
      <c r="E160" s="265" t="s">
        <v>142</v>
      </c>
      <c r="F160" s="266">
        <f>INT(F153*F154*(100%-F155)*F159)</f>
        <v>0</v>
      </c>
      <c r="G160" s="226"/>
      <c r="H160" s="227"/>
      <c r="I160" s="266">
        <f>INT(I153*I154*(100%-I155)*I159)</f>
        <v>0</v>
      </c>
      <c r="J160" s="267"/>
      <c r="K160" s="209"/>
      <c r="L160" s="266">
        <f>INT(L153*L154*(100%-L155)*L159)</f>
        <v>0</v>
      </c>
      <c r="M160" s="228"/>
      <c r="N160" s="266">
        <f>INT(N153*N154*(100%-N155)*N159)</f>
        <v>0</v>
      </c>
      <c r="O160" s="228"/>
      <c r="P160" s="266">
        <f>INT(P153*P154*(100%-P155)*P159)</f>
        <v>0</v>
      </c>
      <c r="Q160" s="228"/>
      <c r="R160" s="266">
        <f>INT(R153*R154*(100%-R155)*R159)</f>
        <v>0</v>
      </c>
      <c r="S160" s="228"/>
    </row>
    <row r="161" spans="1:19" ht="18.75" customHeight="1" thickBot="1" x14ac:dyDescent="0.45">
      <c r="A161" s="660" t="s">
        <v>35</v>
      </c>
      <c r="B161" s="660" t="str">
        <f>IF(F161=0,"00 入力なし(非表示推奨)","01 入力あり")</f>
        <v>00 入力なし(非表示推奨)</v>
      </c>
      <c r="C161" s="5"/>
      <c r="D161" s="178"/>
      <c r="E161" s="496" t="s">
        <v>143</v>
      </c>
      <c r="F161" s="83">
        <f>F142+F151+F160</f>
        <v>0</v>
      </c>
      <c r="G161" s="231"/>
      <c r="H161" s="232"/>
      <c r="I161" s="83">
        <f>I142+I151+I160</f>
        <v>0</v>
      </c>
      <c r="J161" s="271"/>
      <c r="K161" s="544"/>
      <c r="L161" s="83">
        <f>L142+L151+L160</f>
        <v>0</v>
      </c>
      <c r="M161" s="235"/>
      <c r="N161" s="83">
        <f>N142+N151+N160</f>
        <v>0</v>
      </c>
      <c r="O161" s="235"/>
      <c r="P161" s="83">
        <f>P142+P151+P160</f>
        <v>0</v>
      </c>
      <c r="Q161" s="235"/>
      <c r="R161" s="83">
        <f>R142+R151+R160</f>
        <v>0</v>
      </c>
      <c r="S161" s="235"/>
    </row>
    <row r="162" spans="1:19" ht="18.75" customHeight="1" thickBot="1" x14ac:dyDescent="0.45">
      <c r="A162" s="660" t="s">
        <v>35</v>
      </c>
      <c r="B162" s="660" t="str">
        <f>B161</f>
        <v>00 入力なし(非表示推奨)</v>
      </c>
      <c r="C162" s="5"/>
    </row>
    <row r="163" spans="1:19" ht="18.75" customHeight="1" thickBot="1" x14ac:dyDescent="0.45">
      <c r="A163" s="660" t="s">
        <v>35</v>
      </c>
      <c r="B163" s="660" t="str">
        <f>B173</f>
        <v>00 入力なし(非表示推奨)</v>
      </c>
      <c r="C163" s="5"/>
      <c r="D163" s="832" t="s">
        <v>144</v>
      </c>
      <c r="E163" s="833"/>
      <c r="F163" s="833" t="s">
        <v>14</v>
      </c>
      <c r="G163" s="833"/>
      <c r="H163" s="834"/>
      <c r="I163" s="786" t="s">
        <v>16</v>
      </c>
      <c r="J163" s="787"/>
      <c r="K163" s="1"/>
      <c r="L163" s="786" t="s">
        <v>62</v>
      </c>
      <c r="M163" s="787"/>
      <c r="N163" s="788" t="s">
        <v>63</v>
      </c>
      <c r="O163" s="787"/>
      <c r="P163" s="788" t="s">
        <v>64</v>
      </c>
      <c r="Q163" s="787"/>
      <c r="R163" s="788" t="s">
        <v>65</v>
      </c>
      <c r="S163" s="787"/>
    </row>
    <row r="164" spans="1:19" ht="18.75" customHeight="1" thickBot="1" x14ac:dyDescent="0.45">
      <c r="A164" s="660" t="s">
        <v>35</v>
      </c>
      <c r="B164" s="660" t="str">
        <f>B173</f>
        <v>00 入力なし(非表示推奨)</v>
      </c>
      <c r="C164" s="5"/>
      <c r="D164" s="98" t="s">
        <v>145</v>
      </c>
      <c r="E164" s="99" t="s">
        <v>146</v>
      </c>
      <c r="F164" s="99" t="s">
        <v>147</v>
      </c>
      <c r="G164" s="100" t="s">
        <v>69</v>
      </c>
      <c r="H164" s="101" t="s">
        <v>15</v>
      </c>
      <c r="I164" s="102" t="s">
        <v>147</v>
      </c>
      <c r="J164" s="101" t="s">
        <v>69</v>
      </c>
      <c r="K164" s="172"/>
      <c r="L164" s="102" t="s">
        <v>147</v>
      </c>
      <c r="M164" s="101" t="s">
        <v>69</v>
      </c>
      <c r="N164" s="102" t="s">
        <v>147</v>
      </c>
      <c r="O164" s="101" t="s">
        <v>69</v>
      </c>
      <c r="P164" s="102" t="s">
        <v>147</v>
      </c>
      <c r="Q164" s="101" t="s">
        <v>69</v>
      </c>
      <c r="R164" s="102" t="s">
        <v>147</v>
      </c>
      <c r="S164" s="101" t="s">
        <v>69</v>
      </c>
    </row>
    <row r="165" spans="1:19" ht="18.75" customHeight="1" x14ac:dyDescent="0.4">
      <c r="A165" s="660" t="s">
        <v>35</v>
      </c>
      <c r="B165" s="660" t="str">
        <f>B173</f>
        <v>00 入力なし(非表示推奨)</v>
      </c>
      <c r="C165" s="5"/>
      <c r="D165" s="103" t="s">
        <v>70</v>
      </c>
      <c r="E165" s="104" t="s">
        <v>148</v>
      </c>
      <c r="F165" s="105">
        <v>0</v>
      </c>
      <c r="G165" s="106"/>
      <c r="H165" s="107"/>
      <c r="I165" s="108"/>
      <c r="J165" s="109"/>
      <c r="K165" s="143"/>
      <c r="L165" s="108">
        <f>IF($F165="","",$F165)</f>
        <v>0</v>
      </c>
      <c r="M165" s="109"/>
      <c r="N165" s="108">
        <f>IF($F165="","",$F165)</f>
        <v>0</v>
      </c>
      <c r="O165" s="109"/>
      <c r="P165" s="108">
        <f>IF($F165="","",$F165)</f>
        <v>0</v>
      </c>
      <c r="Q165" s="109"/>
      <c r="R165" s="108">
        <f>IF($F165="","",$F165)</f>
        <v>0</v>
      </c>
      <c r="S165" s="109"/>
    </row>
    <row r="166" spans="1:19" ht="18.75" customHeight="1" x14ac:dyDescent="0.4">
      <c r="A166" s="660" t="s">
        <v>35</v>
      </c>
      <c r="B166" s="660" t="str">
        <f>B173</f>
        <v>00 入力なし(非表示推奨)</v>
      </c>
      <c r="C166" s="5"/>
      <c r="D166" s="110" t="s">
        <v>149</v>
      </c>
      <c r="E166" s="104" t="s">
        <v>150</v>
      </c>
      <c r="F166" s="111">
        <v>0</v>
      </c>
      <c r="G166" s="112"/>
      <c r="H166" s="113"/>
      <c r="I166" s="114"/>
      <c r="J166" s="115"/>
      <c r="K166" s="143"/>
      <c r="L166" s="108">
        <f t="shared" ref="L166:R172" si="12">IF($F166="","",$F166)</f>
        <v>0</v>
      </c>
      <c r="M166" s="115"/>
      <c r="N166" s="108">
        <f t="shared" si="12"/>
        <v>0</v>
      </c>
      <c r="O166" s="115"/>
      <c r="P166" s="108">
        <f t="shared" si="12"/>
        <v>0</v>
      </c>
      <c r="Q166" s="115"/>
      <c r="R166" s="108">
        <f t="shared" si="12"/>
        <v>0</v>
      </c>
      <c r="S166" s="115"/>
    </row>
    <row r="167" spans="1:19" ht="18.75" customHeight="1" x14ac:dyDescent="0.4">
      <c r="A167" s="660" t="s">
        <v>35</v>
      </c>
      <c r="B167" s="660" t="str">
        <f>B173</f>
        <v>00 入力なし(非表示推奨)</v>
      </c>
      <c r="C167" s="5"/>
      <c r="D167" s="110" t="s">
        <v>149</v>
      </c>
      <c r="E167" s="104" t="s">
        <v>151</v>
      </c>
      <c r="F167" s="111">
        <v>0</v>
      </c>
      <c r="G167" s="112"/>
      <c r="H167" s="113"/>
      <c r="I167" s="114"/>
      <c r="J167" s="115"/>
      <c r="K167" s="143"/>
      <c r="L167" s="108">
        <f t="shared" si="12"/>
        <v>0</v>
      </c>
      <c r="M167" s="115"/>
      <c r="N167" s="108">
        <f t="shared" si="12"/>
        <v>0</v>
      </c>
      <c r="O167" s="115"/>
      <c r="P167" s="108">
        <f t="shared" si="12"/>
        <v>0</v>
      </c>
      <c r="Q167" s="115"/>
      <c r="R167" s="108">
        <f t="shared" si="12"/>
        <v>0</v>
      </c>
      <c r="S167" s="115"/>
    </row>
    <row r="168" spans="1:19" ht="18.75" customHeight="1" x14ac:dyDescent="0.4">
      <c r="A168" s="660" t="s">
        <v>35</v>
      </c>
      <c r="B168" s="660" t="str">
        <f>B173</f>
        <v>00 入力なし(非表示推奨)</v>
      </c>
      <c r="C168" s="5"/>
      <c r="D168" s="116" t="s">
        <v>149</v>
      </c>
      <c r="E168" s="104" t="s">
        <v>152</v>
      </c>
      <c r="F168" s="117">
        <v>0</v>
      </c>
      <c r="G168" s="118"/>
      <c r="H168" s="119"/>
      <c r="I168" s="120"/>
      <c r="J168" s="121"/>
      <c r="K168" s="143"/>
      <c r="L168" s="108">
        <f t="shared" si="12"/>
        <v>0</v>
      </c>
      <c r="M168" s="121"/>
      <c r="N168" s="108">
        <f t="shared" si="12"/>
        <v>0</v>
      </c>
      <c r="O168" s="121"/>
      <c r="P168" s="108">
        <f t="shared" si="12"/>
        <v>0</v>
      </c>
      <c r="Q168" s="121"/>
      <c r="R168" s="108">
        <f t="shared" si="12"/>
        <v>0</v>
      </c>
      <c r="S168" s="121"/>
    </row>
    <row r="169" spans="1:19" ht="18.75" customHeight="1" x14ac:dyDescent="0.4">
      <c r="A169" s="660" t="s">
        <v>35</v>
      </c>
      <c r="B169" s="660" t="str">
        <f>B173</f>
        <v>00 入力なし(非表示推奨)</v>
      </c>
      <c r="C169" s="5"/>
      <c r="D169" s="122" t="s">
        <v>153</v>
      </c>
      <c r="E169" s="123" t="s">
        <v>154</v>
      </c>
      <c r="F169" s="124">
        <v>0</v>
      </c>
      <c r="G169" s="125"/>
      <c r="H169" s="126"/>
      <c r="I169" s="127"/>
      <c r="J169" s="128"/>
      <c r="K169" s="143"/>
      <c r="L169" s="129">
        <f t="shared" si="12"/>
        <v>0</v>
      </c>
      <c r="M169" s="128"/>
      <c r="N169" s="129">
        <f t="shared" si="12"/>
        <v>0</v>
      </c>
      <c r="O169" s="128"/>
      <c r="P169" s="129">
        <f t="shared" si="12"/>
        <v>0</v>
      </c>
      <c r="Q169" s="128"/>
      <c r="R169" s="129">
        <f t="shared" si="12"/>
        <v>0</v>
      </c>
      <c r="S169" s="128"/>
    </row>
    <row r="170" spans="1:19" ht="18.75" customHeight="1" x14ac:dyDescent="0.4">
      <c r="A170" s="660" t="s">
        <v>35</v>
      </c>
      <c r="B170" s="660" t="str">
        <f>B173</f>
        <v>00 入力なし(非表示推奨)</v>
      </c>
      <c r="C170" s="5"/>
      <c r="D170" s="130" t="s">
        <v>149</v>
      </c>
      <c r="E170" s="131" t="s">
        <v>155</v>
      </c>
      <c r="F170" s="132">
        <v>0</v>
      </c>
      <c r="G170" s="133"/>
      <c r="H170" s="134"/>
      <c r="I170" s="135"/>
      <c r="J170" s="136"/>
      <c r="K170" s="143"/>
      <c r="L170" s="137">
        <f t="shared" si="12"/>
        <v>0</v>
      </c>
      <c r="M170" s="136"/>
      <c r="N170" s="137">
        <f t="shared" si="12"/>
        <v>0</v>
      </c>
      <c r="O170" s="136"/>
      <c r="P170" s="137">
        <f t="shared" si="12"/>
        <v>0</v>
      </c>
      <c r="Q170" s="136"/>
      <c r="R170" s="137">
        <f t="shared" si="12"/>
        <v>0</v>
      </c>
      <c r="S170" s="136"/>
    </row>
    <row r="171" spans="1:19" ht="18.75" customHeight="1" x14ac:dyDescent="0.4">
      <c r="A171" s="660" t="s">
        <v>35</v>
      </c>
      <c r="B171" s="660" t="str">
        <f>B173</f>
        <v>00 入力なし(非表示推奨)</v>
      </c>
      <c r="C171" s="5"/>
      <c r="D171" s="122" t="s">
        <v>149</v>
      </c>
      <c r="E171" s="138" t="s">
        <v>156</v>
      </c>
      <c r="F171" s="124">
        <v>0</v>
      </c>
      <c r="G171" s="125"/>
      <c r="H171" s="126"/>
      <c r="I171" s="127"/>
      <c r="J171" s="128"/>
      <c r="K171" s="143"/>
      <c r="L171" s="139">
        <f t="shared" si="12"/>
        <v>0</v>
      </c>
      <c r="M171" s="128"/>
      <c r="N171" s="139">
        <f t="shared" si="12"/>
        <v>0</v>
      </c>
      <c r="O171" s="128"/>
      <c r="P171" s="139">
        <f t="shared" si="12"/>
        <v>0</v>
      </c>
      <c r="Q171" s="128"/>
      <c r="R171" s="139">
        <f t="shared" si="12"/>
        <v>0</v>
      </c>
      <c r="S171" s="128"/>
    </row>
    <row r="172" spans="1:19" ht="18.75" customHeight="1" thickBot="1" x14ac:dyDescent="0.45">
      <c r="A172" s="660" t="s">
        <v>35</v>
      </c>
      <c r="B172" s="660" t="str">
        <f>B173</f>
        <v>00 入力なし(非表示推奨)</v>
      </c>
      <c r="C172" s="5"/>
      <c r="D172" s="140"/>
      <c r="E172" s="141" t="s">
        <v>58</v>
      </c>
      <c r="F172" s="142">
        <v>0</v>
      </c>
      <c r="G172" s="143"/>
      <c r="H172" s="144"/>
      <c r="I172" s="129"/>
      <c r="J172" s="145"/>
      <c r="K172" s="143"/>
      <c r="L172" s="108">
        <f t="shared" si="12"/>
        <v>0</v>
      </c>
      <c r="M172" s="145"/>
      <c r="N172" s="108">
        <f t="shared" si="12"/>
        <v>0</v>
      </c>
      <c r="O172" s="145"/>
      <c r="P172" s="108">
        <f t="shared" si="12"/>
        <v>0</v>
      </c>
      <c r="Q172" s="145"/>
      <c r="R172" s="108">
        <f t="shared" si="12"/>
        <v>0</v>
      </c>
      <c r="S172" s="145"/>
    </row>
    <row r="173" spans="1:19" ht="18.75" customHeight="1" thickBot="1" x14ac:dyDescent="0.45">
      <c r="A173" s="660" t="s">
        <v>35</v>
      </c>
      <c r="B173" s="660" t="str">
        <f>IF(F173=0,"00 入力なし(非表示推奨)","01 入力あり")</f>
        <v>00 入力なし(非表示推奨)</v>
      </c>
      <c r="C173" s="5"/>
      <c r="D173" s="146"/>
      <c r="E173" s="147" t="s">
        <v>157</v>
      </c>
      <c r="F173" s="272">
        <f>SUM(F165:F172)</f>
        <v>0</v>
      </c>
      <c r="G173" s="148"/>
      <c r="H173" s="149"/>
      <c r="I173" s="272">
        <f>SUM(I165:I172)</f>
        <v>0</v>
      </c>
      <c r="J173" s="150"/>
      <c r="K173" s="143"/>
      <c r="L173" s="272">
        <f>SUM(L165:L172)</f>
        <v>0</v>
      </c>
      <c r="M173" s="150"/>
      <c r="N173" s="272">
        <f>SUM(N165:N172)</f>
        <v>0</v>
      </c>
      <c r="O173" s="150"/>
      <c r="P173" s="272">
        <f>SUM(P165:P172)</f>
        <v>0</v>
      </c>
      <c r="Q173" s="150"/>
      <c r="R173" s="272">
        <f>SUM(R165:R172)</f>
        <v>0</v>
      </c>
      <c r="S173" s="150"/>
    </row>
    <row r="174" spans="1:19" ht="18.75" customHeight="1" thickBot="1" x14ac:dyDescent="0.45">
      <c r="A174" s="660" t="s">
        <v>35</v>
      </c>
      <c r="B174" s="660" t="str">
        <f>B173</f>
        <v>00 入力なし(非表示推奨)</v>
      </c>
      <c r="C174" s="5"/>
      <c r="D174" s="151"/>
      <c r="E174" s="835" t="s">
        <v>158</v>
      </c>
      <c r="F174" s="152" t="s">
        <v>159</v>
      </c>
      <c r="G174" s="153" t="s">
        <v>160</v>
      </c>
      <c r="H174" s="836"/>
      <c r="I174" s="154" t="s">
        <v>159</v>
      </c>
      <c r="J174" s="155" t="s">
        <v>160</v>
      </c>
      <c r="K174" s="545"/>
      <c r="L174" s="154" t="s">
        <v>159</v>
      </c>
      <c r="M174" s="155" t="s">
        <v>160</v>
      </c>
      <c r="N174" s="154" t="s">
        <v>159</v>
      </c>
      <c r="O174" s="155" t="s">
        <v>160</v>
      </c>
      <c r="P174" s="154" t="s">
        <v>159</v>
      </c>
      <c r="Q174" s="155" t="s">
        <v>160</v>
      </c>
      <c r="R174" s="154" t="s">
        <v>159</v>
      </c>
      <c r="S174" s="155" t="s">
        <v>160</v>
      </c>
    </row>
    <row r="175" spans="1:19" ht="18.75" customHeight="1" thickBot="1" x14ac:dyDescent="0.45">
      <c r="A175" s="660" t="s">
        <v>35</v>
      </c>
      <c r="B175" s="660" t="str">
        <f>B173</f>
        <v>00 入力なし(非表示推奨)</v>
      </c>
      <c r="C175" s="5"/>
      <c r="D175" s="151"/>
      <c r="E175" s="794"/>
      <c r="F175" s="156" t="s">
        <v>161</v>
      </c>
      <c r="G175" s="157" t="s">
        <v>162</v>
      </c>
      <c r="H175" s="837"/>
      <c r="I175" s="158" t="s">
        <v>161</v>
      </c>
      <c r="J175" s="157" t="s">
        <v>162</v>
      </c>
      <c r="K175" s="552"/>
      <c r="L175" s="158" t="s">
        <v>161</v>
      </c>
      <c r="M175" s="157" t="s">
        <v>162</v>
      </c>
      <c r="N175" s="158" t="s">
        <v>161</v>
      </c>
      <c r="O175" s="157" t="s">
        <v>162</v>
      </c>
      <c r="P175" s="158" t="s">
        <v>161</v>
      </c>
      <c r="Q175" s="157" t="s">
        <v>162</v>
      </c>
      <c r="R175" s="158" t="s">
        <v>161</v>
      </c>
      <c r="S175" s="157" t="s">
        <v>162</v>
      </c>
    </row>
    <row r="176" spans="1:19" ht="18.75" customHeight="1" thickBot="1" x14ac:dyDescent="0.45">
      <c r="A176" s="660" t="s">
        <v>35</v>
      </c>
      <c r="B176" s="660" t="str">
        <f>B173</f>
        <v>00 入力なし(非表示推奨)</v>
      </c>
      <c r="C176" s="5"/>
      <c r="D176" s="151"/>
      <c r="E176" s="795" t="s">
        <v>70</v>
      </c>
      <c r="F176" s="159">
        <f>SUM(F7:F21)</f>
        <v>0</v>
      </c>
      <c r="G176" s="160">
        <f>SUMIF($D165:$D172,$E176,F165:F172)</f>
        <v>0</v>
      </c>
      <c r="H176" s="273"/>
      <c r="I176" s="161">
        <f>SUM(I7:I21)</f>
        <v>0</v>
      </c>
      <c r="J176" s="554">
        <f>SUMIF($D165:$D172,$E176,I165:I172)</f>
        <v>0</v>
      </c>
      <c r="K176" s="546"/>
      <c r="L176" s="161">
        <f>SUM(L7:L21)</f>
        <v>0</v>
      </c>
      <c r="M176" s="554">
        <f>SUMIF($D165:$D172,$E176,L165:L172)</f>
        <v>0</v>
      </c>
      <c r="N176" s="161">
        <f>SUM(N7:N21)</f>
        <v>0</v>
      </c>
      <c r="O176" s="160">
        <f>SUMIF($D165:$D172,$E176,N165:N172)</f>
        <v>0</v>
      </c>
      <c r="P176" s="161">
        <f>SUM(P7:P21)</f>
        <v>0</v>
      </c>
      <c r="Q176" s="160">
        <f>SUMIF($D165:$D172,$E176,P165:P172)</f>
        <v>0</v>
      </c>
      <c r="R176" s="161">
        <f>SUM(R7:R21)</f>
        <v>0</v>
      </c>
      <c r="S176" s="554">
        <f>SUMIF($D165:$D172,$E176,R165:R172)</f>
        <v>0</v>
      </c>
    </row>
    <row r="177" spans="1:19" ht="18.75" customHeight="1" thickBot="1" x14ac:dyDescent="0.45">
      <c r="A177" s="660" t="s">
        <v>35</v>
      </c>
      <c r="B177" s="660" t="str">
        <f>B173</f>
        <v>00 入力なし(非表示推奨)</v>
      </c>
      <c r="C177" s="5"/>
      <c r="D177" s="151"/>
      <c r="E177" s="796"/>
      <c r="F177" s="162">
        <f>INT(F176*(100%-F$53))</f>
        <v>0</v>
      </c>
      <c r="G177" s="163">
        <f>MIN(F177,G176)</f>
        <v>0</v>
      </c>
      <c r="H177" s="274"/>
      <c r="I177" s="164">
        <f>INT(I176*(100%-I$53))</f>
        <v>0</v>
      </c>
      <c r="J177" s="163">
        <f>MIN(I177,J176)</f>
        <v>0</v>
      </c>
      <c r="K177" s="553"/>
      <c r="L177" s="164">
        <f>INT(L176*(100%-L$53))</f>
        <v>0</v>
      </c>
      <c r="M177" s="163">
        <f>MIN(L177,M176)</f>
        <v>0</v>
      </c>
      <c r="N177" s="164">
        <f>INT(N176*(100%-N$53))</f>
        <v>0</v>
      </c>
      <c r="O177" s="163">
        <f>MIN(N177,O176)</f>
        <v>0</v>
      </c>
      <c r="P177" s="164">
        <f>INT(P176*(100%-P$53))</f>
        <v>0</v>
      </c>
      <c r="Q177" s="163">
        <f>MIN(P177,Q176)</f>
        <v>0</v>
      </c>
      <c r="R177" s="164">
        <f>INT(R176*(100%-R$53))</f>
        <v>0</v>
      </c>
      <c r="S177" s="163">
        <f>MIN(R177,S176)</f>
        <v>0</v>
      </c>
    </row>
    <row r="178" spans="1:19" ht="18.75" customHeight="1" thickBot="1" x14ac:dyDescent="0.45">
      <c r="A178" s="660" t="s">
        <v>35</v>
      </c>
      <c r="B178" s="660" t="str">
        <f>B173</f>
        <v>00 入力なし(非表示推奨)</v>
      </c>
      <c r="C178" s="5"/>
      <c r="D178" s="151"/>
      <c r="E178" s="831" t="s">
        <v>149</v>
      </c>
      <c r="F178" s="165">
        <f>SUM(F37:F43)</f>
        <v>0</v>
      </c>
      <c r="G178" s="160">
        <f>SUMIF($D165:$D172,$E178,F165:F172)</f>
        <v>0</v>
      </c>
      <c r="H178" s="275"/>
      <c r="I178" s="166">
        <f>SUM(I37:I43)</f>
        <v>0</v>
      </c>
      <c r="J178" s="554">
        <f>SUMIF($D165:$D172,$E178,I165:I172)</f>
        <v>0</v>
      </c>
      <c r="K178" s="546"/>
      <c r="L178" s="166">
        <f>SUM(L37:L43)</f>
        <v>0</v>
      </c>
      <c r="M178" s="554">
        <f>SUMIF($D165:$D172,$E178,L165:L172)</f>
        <v>0</v>
      </c>
      <c r="N178" s="166">
        <f>SUM(N37:N43)</f>
        <v>0</v>
      </c>
      <c r="O178" s="160">
        <f>SUMIF($D165:$D172,$E178,N165:N172)</f>
        <v>0</v>
      </c>
      <c r="P178" s="166">
        <f>SUM(P37:P43)</f>
        <v>0</v>
      </c>
      <c r="Q178" s="160">
        <f>SUMIF($D165:$D172,$E178,P165:P172)</f>
        <v>0</v>
      </c>
      <c r="R178" s="166">
        <f>SUM(R37:R43)</f>
        <v>0</v>
      </c>
      <c r="S178" s="554">
        <f>SUMIF($D165:$D172,$E178,R165:R172)</f>
        <v>0</v>
      </c>
    </row>
    <row r="179" spans="1:19" ht="18.75" customHeight="1" thickBot="1" x14ac:dyDescent="0.45">
      <c r="A179" s="660" t="s">
        <v>35</v>
      </c>
      <c r="B179" s="660" t="str">
        <f>B173</f>
        <v>00 入力なし(非表示推奨)</v>
      </c>
      <c r="C179" s="5"/>
      <c r="D179" s="151"/>
      <c r="E179" s="796"/>
      <c r="F179" s="167">
        <f>INT(F178*(100%-F$53))</f>
        <v>0</v>
      </c>
      <c r="G179" s="163">
        <f>MIN(F179,G178)</f>
        <v>0</v>
      </c>
      <c r="H179" s="274"/>
      <c r="I179" s="168">
        <f>INT(I178*(100%-I$53))</f>
        <v>0</v>
      </c>
      <c r="J179" s="163">
        <f>MIN(I179,J178)</f>
        <v>0</v>
      </c>
      <c r="K179" s="553"/>
      <c r="L179" s="168">
        <f>INT(L178*(100%-L$53))</f>
        <v>0</v>
      </c>
      <c r="M179" s="163">
        <f>MIN(L179,M178)</f>
        <v>0</v>
      </c>
      <c r="N179" s="168">
        <f>INT(N178*(100%-N$53))</f>
        <v>0</v>
      </c>
      <c r="O179" s="163">
        <f>MIN(N179,O178)</f>
        <v>0</v>
      </c>
      <c r="P179" s="168">
        <f>INT(P178*(100%-P$53))</f>
        <v>0</v>
      </c>
      <c r="Q179" s="163">
        <f>MIN(P179,Q178)</f>
        <v>0</v>
      </c>
      <c r="R179" s="168">
        <f>INT(R178*(100%-R$53))</f>
        <v>0</v>
      </c>
      <c r="S179" s="163">
        <f>MIN(R179,S178)</f>
        <v>0</v>
      </c>
    </row>
    <row r="180" spans="1:19" ht="18.75" customHeight="1" thickBot="1" x14ac:dyDescent="0.45">
      <c r="A180" s="660" t="s">
        <v>35</v>
      </c>
      <c r="B180" s="660" t="str">
        <f>B173</f>
        <v>00 入力なし(非表示推奨)</v>
      </c>
      <c r="C180" s="5"/>
      <c r="D180" s="151"/>
      <c r="E180" s="793" t="s">
        <v>81</v>
      </c>
      <c r="F180" s="165">
        <f>SUM(F22:F30)</f>
        <v>0</v>
      </c>
      <c r="G180" s="160">
        <f>SUMIF($D165:$D172,$E180,F165:F172)</f>
        <v>0</v>
      </c>
      <c r="H180" s="275"/>
      <c r="I180" s="166">
        <f>SUM(I22:I30)</f>
        <v>0</v>
      </c>
      <c r="J180" s="554">
        <f>SUMIF($D165:$D172,$E180,I165:I172)</f>
        <v>0</v>
      </c>
      <c r="K180" s="546"/>
      <c r="L180" s="166">
        <f>SUM(L22:L30)</f>
        <v>0</v>
      </c>
      <c r="M180" s="554">
        <f>SUMIF($D165:$D172,$E180,L165:L172)</f>
        <v>0</v>
      </c>
      <c r="N180" s="166">
        <f>SUM(N22:N30)</f>
        <v>0</v>
      </c>
      <c r="O180" s="160">
        <f>SUMIF($D165:$D172,$E180,N165:N172)</f>
        <v>0</v>
      </c>
      <c r="P180" s="166">
        <f>SUM(P22:P30)</f>
        <v>0</v>
      </c>
      <c r="Q180" s="160">
        <f>SUMIF($D165:$D172,$E180,P165:P172)</f>
        <v>0</v>
      </c>
      <c r="R180" s="166">
        <f>SUM(R22:R30)</f>
        <v>0</v>
      </c>
      <c r="S180" s="558">
        <f>SUMIF($D165:$D172,$E180,R165:R172)</f>
        <v>0</v>
      </c>
    </row>
    <row r="181" spans="1:19" ht="18.75" customHeight="1" thickBot="1" x14ac:dyDescent="0.45">
      <c r="A181" s="660" t="s">
        <v>35</v>
      </c>
      <c r="B181" s="660" t="str">
        <f>B173</f>
        <v>00 入力なし(非表示推奨)</v>
      </c>
      <c r="C181" s="5"/>
      <c r="D181" s="151"/>
      <c r="E181" s="794"/>
      <c r="F181" s="169">
        <f>INT(F180*(100%-F$53))</f>
        <v>0</v>
      </c>
      <c r="G181" s="170">
        <f>MIN(F181,G180)</f>
        <v>0</v>
      </c>
      <c r="H181" s="274"/>
      <c r="I181" s="171">
        <f>INT(I180*(100%-I$53))</f>
        <v>0</v>
      </c>
      <c r="J181" s="170">
        <f>MIN(I181,J180)</f>
        <v>0</v>
      </c>
      <c r="K181" s="553"/>
      <c r="L181" s="171">
        <f>INT(L180*(100%-L$53))</f>
        <v>0</v>
      </c>
      <c r="M181" s="170">
        <f>MIN(L181,M180)</f>
        <v>0</v>
      </c>
      <c r="N181" s="171">
        <f>INT(N180*(100%-N$53))</f>
        <v>0</v>
      </c>
      <c r="O181" s="170">
        <f>MIN(N181,O180)</f>
        <v>0</v>
      </c>
      <c r="P181" s="171">
        <f>INT(P180*(100%-P$53))</f>
        <v>0</v>
      </c>
      <c r="Q181" s="170">
        <f>MIN(P181,Q180)</f>
        <v>0</v>
      </c>
      <c r="R181" s="171">
        <f>INT(R180*(100%-R$53))</f>
        <v>0</v>
      </c>
      <c r="S181" s="170">
        <f>MIN(R181,S180)</f>
        <v>0</v>
      </c>
    </row>
    <row r="182" spans="1:19" ht="18.75" customHeight="1" thickTop="1" thickBot="1" x14ac:dyDescent="0.45">
      <c r="A182" s="660" t="s">
        <v>35</v>
      </c>
      <c r="B182" s="660" t="str">
        <f>B173</f>
        <v>00 入力なし(非表示推奨)</v>
      </c>
      <c r="C182" s="5"/>
      <c r="D182" s="151"/>
      <c r="E182" s="172"/>
      <c r="F182" s="497" t="s">
        <v>163</v>
      </c>
      <c r="G182" s="276">
        <f>G177+G179+G181</f>
        <v>0</v>
      </c>
      <c r="H182" s="277"/>
      <c r="I182" s="173" t="s">
        <v>163</v>
      </c>
      <c r="J182" s="276">
        <f>J177+J179+J181</f>
        <v>0</v>
      </c>
      <c r="K182" s="547"/>
      <c r="L182" s="173" t="s">
        <v>163</v>
      </c>
      <c r="M182" s="276">
        <f>M177+M179+M181</f>
        <v>0</v>
      </c>
      <c r="N182" s="173" t="s">
        <v>163</v>
      </c>
      <c r="O182" s="276">
        <f>O177+O179+O181</f>
        <v>0</v>
      </c>
      <c r="P182" s="173" t="s">
        <v>163</v>
      </c>
      <c r="Q182" s="276">
        <f>Q177+Q179+Q181</f>
        <v>0</v>
      </c>
      <c r="R182" s="173" t="s">
        <v>163</v>
      </c>
      <c r="S182" s="276">
        <f>S177+S179+S181</f>
        <v>0</v>
      </c>
    </row>
    <row r="183" spans="1:19" ht="18.75" customHeight="1" thickBot="1" x14ac:dyDescent="0.45">
      <c r="A183" s="660" t="s">
        <v>35</v>
      </c>
      <c r="B183" s="660" t="str">
        <f>B173</f>
        <v>00 入力なし(非表示推奨)</v>
      </c>
      <c r="D183" s="174"/>
      <c r="E183" s="4"/>
      <c r="F183" s="175"/>
      <c r="G183" s="4"/>
      <c r="H183" s="4"/>
    </row>
    <row r="184" spans="1:19" ht="18.75" customHeight="1" thickBot="1" x14ac:dyDescent="0.45">
      <c r="A184" s="660" t="s">
        <v>35</v>
      </c>
      <c r="B184" s="660" t="str">
        <f>B185</f>
        <v>00 入力なし(非表示推奨)</v>
      </c>
      <c r="C184" s="5"/>
      <c r="D184" s="178"/>
      <c r="E184" s="95" t="s">
        <v>164</v>
      </c>
      <c r="F184" s="786" t="s">
        <v>14</v>
      </c>
      <c r="G184" s="788"/>
      <c r="H184" s="96" t="s">
        <v>15</v>
      </c>
      <c r="I184" s="786" t="s">
        <v>16</v>
      </c>
      <c r="J184" s="787"/>
      <c r="K184" s="1"/>
      <c r="L184" s="488" t="s">
        <v>62</v>
      </c>
      <c r="M184" s="97" t="s">
        <v>69</v>
      </c>
      <c r="N184" s="95" t="s">
        <v>63</v>
      </c>
      <c r="O184" s="97" t="s">
        <v>69</v>
      </c>
      <c r="P184" s="95" t="s">
        <v>64</v>
      </c>
      <c r="Q184" s="97" t="s">
        <v>69</v>
      </c>
      <c r="R184" s="95" t="s">
        <v>65</v>
      </c>
      <c r="S184" s="97" t="s">
        <v>69</v>
      </c>
    </row>
    <row r="185" spans="1:19" ht="18.75" customHeight="1" x14ac:dyDescent="0.4">
      <c r="A185" s="660" t="s">
        <v>35</v>
      </c>
      <c r="B185" s="660" t="str">
        <f>IF(F185=0,"00 入力なし(非表示推奨)","01 入力あり")</f>
        <v>00 入力なし(非表示推奨)</v>
      </c>
      <c r="C185" s="5"/>
      <c r="D185" s="178"/>
      <c r="E185" s="213" t="s">
        <v>165</v>
      </c>
      <c r="F185" s="214">
        <v>0</v>
      </c>
      <c r="G185" s="215"/>
      <c r="H185" s="216"/>
      <c r="I185" s="214">
        <v>0</v>
      </c>
      <c r="J185" s="217"/>
      <c r="K185" s="208"/>
      <c r="L185" s="214">
        <f>IF($F185="","",$F185)</f>
        <v>0</v>
      </c>
      <c r="M185" s="217"/>
      <c r="N185" s="214">
        <f>IF($F185="","",$F185)</f>
        <v>0</v>
      </c>
      <c r="O185" s="217"/>
      <c r="P185" s="214">
        <f>IF($F185="","",$F185)</f>
        <v>0</v>
      </c>
      <c r="Q185" s="217"/>
      <c r="R185" s="214">
        <f>IF($F185="","",$F185)</f>
        <v>0</v>
      </c>
      <c r="S185" s="217"/>
    </row>
    <row r="186" spans="1:19" ht="18.75" customHeight="1" x14ac:dyDescent="0.4">
      <c r="A186" s="660" t="s">
        <v>35</v>
      </c>
      <c r="B186" s="660" t="str">
        <f>B185</f>
        <v>00 入力なし(非表示推奨)</v>
      </c>
      <c r="C186" s="5"/>
      <c r="D186" s="178"/>
      <c r="E186" s="218" t="s">
        <v>166</v>
      </c>
      <c r="F186" s="492">
        <f>F52</f>
        <v>0</v>
      </c>
      <c r="G186" s="197"/>
      <c r="H186" s="198"/>
      <c r="I186" s="492">
        <f>I52</f>
        <v>0</v>
      </c>
      <c r="J186" s="200"/>
      <c r="K186" s="208"/>
      <c r="L186" s="492">
        <f>L52</f>
        <v>0</v>
      </c>
      <c r="M186" s="200"/>
      <c r="N186" s="492">
        <f>N52</f>
        <v>0</v>
      </c>
      <c r="O186" s="200"/>
      <c r="P186" s="492">
        <f>P52</f>
        <v>0</v>
      </c>
      <c r="Q186" s="200"/>
      <c r="R186" s="492">
        <f>R52</f>
        <v>0</v>
      </c>
      <c r="S186" s="200"/>
    </row>
    <row r="187" spans="1:19" ht="18.75" customHeight="1" x14ac:dyDescent="0.4">
      <c r="A187" s="660" t="s">
        <v>35</v>
      </c>
      <c r="B187" s="660" t="str">
        <f>B185</f>
        <v>00 入力なし(非表示推奨)</v>
      </c>
      <c r="C187" s="5"/>
      <c r="D187" s="178"/>
      <c r="E187" s="218" t="s">
        <v>167</v>
      </c>
      <c r="F187" s="492">
        <f>INT(F186*F53)</f>
        <v>0</v>
      </c>
      <c r="G187" s="197"/>
      <c r="H187" s="198"/>
      <c r="I187" s="492">
        <f>INT(I186*I53)</f>
        <v>0</v>
      </c>
      <c r="J187" s="200"/>
      <c r="K187" s="208"/>
      <c r="L187" s="492">
        <f>INT(L186*L53)</f>
        <v>0</v>
      </c>
      <c r="M187" s="200"/>
      <c r="N187" s="492">
        <f>INT(N186*N53)</f>
        <v>0</v>
      </c>
      <c r="O187" s="200"/>
      <c r="P187" s="492">
        <f>INT(P186*P53)</f>
        <v>0</v>
      </c>
      <c r="Q187" s="200"/>
      <c r="R187" s="492">
        <f>INT(R186*R53)</f>
        <v>0</v>
      </c>
      <c r="S187" s="200"/>
    </row>
    <row r="188" spans="1:19" ht="18.75" customHeight="1" thickBot="1" x14ac:dyDescent="0.45">
      <c r="A188" s="660" t="s">
        <v>35</v>
      </c>
      <c r="B188" s="660" t="str">
        <f>B185</f>
        <v>00 入力なし(非表示推奨)</v>
      </c>
      <c r="C188" s="5"/>
      <c r="D188" s="178"/>
      <c r="E188" s="218" t="s">
        <v>168</v>
      </c>
      <c r="F188" s="493">
        <f>F53</f>
        <v>0</v>
      </c>
      <c r="G188" s="197"/>
      <c r="H188" s="198"/>
      <c r="I188" s="493">
        <f>I53</f>
        <v>0</v>
      </c>
      <c r="J188" s="200"/>
      <c r="K188" s="208"/>
      <c r="L188" s="493">
        <f>L53</f>
        <v>0</v>
      </c>
      <c r="M188" s="200"/>
      <c r="N188" s="493">
        <f>N53</f>
        <v>0</v>
      </c>
      <c r="O188" s="200"/>
      <c r="P188" s="493">
        <f>P53</f>
        <v>0</v>
      </c>
      <c r="Q188" s="200"/>
      <c r="R188" s="493">
        <f>R53</f>
        <v>0</v>
      </c>
      <c r="S188" s="200"/>
    </row>
    <row r="189" spans="1:19" ht="18.75" customHeight="1" thickBot="1" x14ac:dyDescent="0.45">
      <c r="A189" s="660" t="s">
        <v>35</v>
      </c>
      <c r="B189" s="660" t="str">
        <f>B185</f>
        <v>00 入力なし(非表示推奨)</v>
      </c>
      <c r="C189" s="5"/>
      <c r="D189" s="178"/>
      <c r="E189" s="498" t="s">
        <v>169</v>
      </c>
      <c r="F189" s="83">
        <f>MAX(F185-F187+(F173-G182),0)</f>
        <v>0</v>
      </c>
      <c r="G189" s="489"/>
      <c r="H189" s="490"/>
      <c r="I189" s="83">
        <f>MAX(I185-I187+(I173-J182),0)</f>
        <v>0</v>
      </c>
      <c r="J189" s="233"/>
      <c r="K189" s="544"/>
      <c r="L189" s="83">
        <f>MAX(L185-L187+(L173-M182),0)</f>
        <v>0</v>
      </c>
      <c r="M189" s="491"/>
      <c r="N189" s="83">
        <f>MAX(N185-N187+(N173-O182),0)</f>
        <v>0</v>
      </c>
      <c r="O189" s="491"/>
      <c r="P189" s="83">
        <f>MAX(P185-P187+(P173-Q182),0)</f>
        <v>0</v>
      </c>
      <c r="Q189" s="491"/>
      <c r="R189" s="83">
        <f>MAX(R185-R187+(R173-S182),0)</f>
        <v>0</v>
      </c>
      <c r="S189" s="491"/>
    </row>
    <row r="190" spans="1:19" ht="18.75" customHeight="1" x14ac:dyDescent="0.4">
      <c r="A190" s="660" t="s">
        <v>35</v>
      </c>
      <c r="B190" s="660" t="str">
        <f>B185</f>
        <v>00 入力なし(非表示推奨)</v>
      </c>
      <c r="C190" s="5"/>
      <c r="E190" s="499" t="s">
        <v>170</v>
      </c>
      <c r="F190" s="237"/>
      <c r="G190" s="208"/>
      <c r="H190" s="208"/>
      <c r="I190" s="208"/>
      <c r="J190" s="209"/>
      <c r="K190" s="209"/>
      <c r="L190" s="237"/>
      <c r="M190" s="208"/>
      <c r="N190" s="237"/>
      <c r="O190" s="208"/>
      <c r="P190" s="237"/>
      <c r="Q190" s="208"/>
      <c r="R190" s="237"/>
      <c r="S190" s="208"/>
    </row>
    <row r="191" spans="1:19" ht="18.75" customHeight="1" x14ac:dyDescent="0.4">
      <c r="A191" s="660" t="s">
        <v>35</v>
      </c>
      <c r="B191" s="660" t="str">
        <f>B185</f>
        <v>00 入力なし(非表示推奨)</v>
      </c>
      <c r="C191" s="5"/>
      <c r="E191" s="236"/>
      <c r="F191" s="237"/>
      <c r="G191" s="208"/>
      <c r="H191" s="208"/>
      <c r="I191" s="208"/>
      <c r="J191" s="209"/>
      <c r="K191" s="209"/>
      <c r="L191" s="237"/>
      <c r="M191" s="208"/>
      <c r="N191" s="237"/>
      <c r="O191" s="208"/>
      <c r="P191" s="237"/>
      <c r="Q191" s="208"/>
      <c r="R191" s="237"/>
      <c r="S191" s="208"/>
    </row>
    <row r="192" spans="1:19" ht="18.75" customHeight="1" x14ac:dyDescent="0.4">
      <c r="A192" s="660" t="s">
        <v>171</v>
      </c>
      <c r="B192" s="660" t="s">
        <v>3</v>
      </c>
      <c r="D192" s="174"/>
      <c r="E192" s="791" t="s">
        <v>172</v>
      </c>
      <c r="F192" s="791"/>
      <c r="G192" s="4"/>
      <c r="H192" s="4"/>
      <c r="I192" s="791" t="s">
        <v>172</v>
      </c>
      <c r="J192" s="791"/>
      <c r="K192" s="505"/>
      <c r="L192" s="791" t="s">
        <v>172</v>
      </c>
      <c r="M192" s="791"/>
      <c r="N192" s="791" t="s">
        <v>172</v>
      </c>
      <c r="O192" s="791"/>
      <c r="P192" s="791" t="s">
        <v>172</v>
      </c>
      <c r="Q192" s="791"/>
      <c r="R192" s="791" t="s">
        <v>172</v>
      </c>
      <c r="S192" s="791"/>
    </row>
    <row r="193" spans="1:19" ht="18.75" customHeight="1" x14ac:dyDescent="0.4">
      <c r="A193" s="660" t="s">
        <v>171</v>
      </c>
      <c r="B193" s="660" t="s">
        <v>3</v>
      </c>
      <c r="E193" s="278" t="s">
        <v>13</v>
      </c>
      <c r="F193" s="279" t="s">
        <v>173</v>
      </c>
      <c r="G193" s="176" t="s">
        <v>174</v>
      </c>
      <c r="I193" s="279" t="s">
        <v>173</v>
      </c>
      <c r="J193" s="176" t="s">
        <v>174</v>
      </c>
      <c r="K193" s="548"/>
      <c r="L193" s="279" t="s">
        <v>173</v>
      </c>
      <c r="M193" s="176" t="s">
        <v>174</v>
      </c>
      <c r="N193" s="279" t="s">
        <v>173</v>
      </c>
      <c r="O193" s="176" t="s">
        <v>174</v>
      </c>
      <c r="P193" s="279" t="s">
        <v>173</v>
      </c>
      <c r="Q193" s="176" t="s">
        <v>174</v>
      </c>
      <c r="R193" s="279" t="s">
        <v>173</v>
      </c>
      <c r="S193" s="176" t="s">
        <v>174</v>
      </c>
    </row>
    <row r="194" spans="1:19" ht="18.75" customHeight="1" x14ac:dyDescent="0.4">
      <c r="A194" s="660" t="s">
        <v>171</v>
      </c>
      <c r="B194" s="660" t="s">
        <v>3</v>
      </c>
      <c r="E194" s="278" t="s">
        <v>175</v>
      </c>
      <c r="F194" s="280">
        <f>事案の概要!E11</f>
        <v>44927</v>
      </c>
      <c r="G194" s="177" t="str">
        <f ca="1">_xlfn.FORMULATEXT(F194)</f>
        <v>=事案の概要!E11</v>
      </c>
      <c r="I194" s="280">
        <f>事案の概要!$E11</f>
        <v>44927</v>
      </c>
      <c r="J194" s="177" t="str">
        <f ca="1">_xlfn.FORMULATEXT(I194)</f>
        <v>=事案の概要!$E11</v>
      </c>
      <c r="K194" s="549"/>
      <c r="L194" s="280">
        <f>事案の概要!$E11</f>
        <v>44927</v>
      </c>
      <c r="M194" s="177" t="str">
        <f ca="1">_xlfn.FORMULATEXT(L194)</f>
        <v>=事案の概要!$E11</v>
      </c>
      <c r="N194" s="280">
        <f>事案の概要!$E11</f>
        <v>44927</v>
      </c>
      <c r="O194" s="177" t="str">
        <f ca="1">_xlfn.FORMULATEXT(N194)</f>
        <v>=事案の概要!$E11</v>
      </c>
      <c r="P194" s="280">
        <f>事案の概要!$E11</f>
        <v>44927</v>
      </c>
      <c r="Q194" s="177" t="str">
        <f ca="1">_xlfn.FORMULATEXT(P194)</f>
        <v>=事案の概要!$E11</v>
      </c>
      <c r="R194" s="280">
        <f>事案の概要!$E11</f>
        <v>44927</v>
      </c>
      <c r="S194" s="177" t="str">
        <f ca="1">_xlfn.FORMULATEXT(R194)</f>
        <v>=事案の概要!$E11</v>
      </c>
    </row>
    <row r="195" spans="1:19" ht="18.75" customHeight="1" x14ac:dyDescent="0.4">
      <c r="A195" s="660" t="s">
        <v>171</v>
      </c>
      <c r="B195" s="660" t="s">
        <v>3</v>
      </c>
      <c r="E195" s="278" t="s">
        <v>176</v>
      </c>
      <c r="F195" s="280">
        <f>事案の概要!I38</f>
        <v>36161</v>
      </c>
      <c r="G195" s="177" t="str">
        <f t="shared" ref="G195:G203" ca="1" si="13">_xlfn.FORMULATEXT(F195)</f>
        <v>=事案の概要!I38</v>
      </c>
      <c r="I195" s="280">
        <f>事案の概要!$I38</f>
        <v>36161</v>
      </c>
      <c r="J195" s="177" t="str">
        <f t="shared" ref="J195:M204" ca="1" si="14">_xlfn.FORMULATEXT(I195)</f>
        <v>=事案の概要!$I38</v>
      </c>
      <c r="K195" s="549"/>
      <c r="L195" s="280">
        <f>事案の概要!$I38</f>
        <v>36161</v>
      </c>
      <c r="M195" s="177" t="str">
        <f t="shared" ca="1" si="14"/>
        <v>=事案の概要!$I38</v>
      </c>
      <c r="N195" s="280">
        <f>事案の概要!$I38</f>
        <v>36161</v>
      </c>
      <c r="O195" s="177" t="str">
        <f t="shared" ref="O195" ca="1" si="15">_xlfn.FORMULATEXT(N195)</f>
        <v>=事案の概要!$I38</v>
      </c>
      <c r="P195" s="280">
        <f>事案の概要!$I38</f>
        <v>36161</v>
      </c>
      <c r="Q195" s="177" t="str">
        <f t="shared" ref="Q195" ca="1" si="16">_xlfn.FORMULATEXT(P195)</f>
        <v>=事案の概要!$I38</v>
      </c>
      <c r="R195" s="280">
        <f>事案の概要!$I38</f>
        <v>36161</v>
      </c>
      <c r="S195" s="177" t="str">
        <f t="shared" ref="S195" ca="1" si="17">_xlfn.FORMULATEXT(R195)</f>
        <v>=事案の概要!$I38</v>
      </c>
    </row>
    <row r="196" spans="1:19" ht="18.75" customHeight="1" x14ac:dyDescent="0.4">
      <c r="A196" s="660" t="s">
        <v>171</v>
      </c>
      <c r="B196" s="660" t="s">
        <v>3</v>
      </c>
      <c r="E196" s="278" t="s">
        <v>177</v>
      </c>
      <c r="F196" s="280">
        <f>MAX(事案の概要!E69:E70)</f>
        <v>45292</v>
      </c>
      <c r="G196" s="177" t="str">
        <f t="shared" ca="1" si="13"/>
        <v>=MAX(事案の概要!E69:E70)</v>
      </c>
      <c r="I196" s="280">
        <f>I111</f>
        <v>45292</v>
      </c>
      <c r="J196" s="177" t="str">
        <f t="shared" ca="1" si="14"/>
        <v>=I111</v>
      </c>
      <c r="K196" s="549"/>
      <c r="L196" s="280">
        <f>MAX(事案の概要!$E69:$E70)</f>
        <v>45292</v>
      </c>
      <c r="M196" s="177" t="str">
        <f t="shared" ca="1" si="14"/>
        <v>=MAX(事案の概要!$E69:$E70)</v>
      </c>
      <c r="N196" s="280">
        <f>MAX(事案の概要!$E69:$E70)</f>
        <v>45292</v>
      </c>
      <c r="O196" s="177" t="str">
        <f t="shared" ref="O196" ca="1" si="18">_xlfn.FORMULATEXT(N196)</f>
        <v>=MAX(事案の概要!$E69:$E70)</v>
      </c>
      <c r="P196" s="280">
        <f>MAX(事案の概要!$E69:$E70)</f>
        <v>45292</v>
      </c>
      <c r="Q196" s="177" t="str">
        <f t="shared" ref="Q196" ca="1" si="19">_xlfn.FORMULATEXT(P196)</f>
        <v>=MAX(事案の概要!$E69:$E70)</v>
      </c>
      <c r="R196" s="280">
        <f>MAX(事案の概要!$E69:$E70)</f>
        <v>45292</v>
      </c>
      <c r="S196" s="177" t="str">
        <f t="shared" ref="S196" ca="1" si="20">_xlfn.FORMULATEXT(R196)</f>
        <v>=MAX(事案の概要!$E69:$E70)</v>
      </c>
    </row>
    <row r="197" spans="1:19" ht="18.75" customHeight="1" x14ac:dyDescent="0.4">
      <c r="A197" s="660" t="s">
        <v>171</v>
      </c>
      <c r="B197" s="660" t="s">
        <v>3</v>
      </c>
      <c r="E197" s="278" t="s">
        <v>178</v>
      </c>
      <c r="F197" s="279">
        <f>治療費等集計表!H105</f>
        <v>0</v>
      </c>
      <c r="G197" s="177" t="str">
        <f t="shared" ca="1" si="13"/>
        <v>=治療費等集計表!H105</v>
      </c>
      <c r="I197" s="279">
        <f>治療費等集計表!K105</f>
        <v>0</v>
      </c>
      <c r="J197" s="177" t="str">
        <f t="shared" ca="1" si="14"/>
        <v>=治療費等集計表!K105</v>
      </c>
      <c r="K197" s="549"/>
      <c r="L197" s="279">
        <f>治療費等集計表!M105</f>
        <v>0</v>
      </c>
      <c r="M197" s="177" t="str">
        <f t="shared" ca="1" si="14"/>
        <v>=治療費等集計表!M105</v>
      </c>
      <c r="N197" s="279">
        <f>治療費等集計表!O105</f>
        <v>0</v>
      </c>
      <c r="O197" s="177" t="str">
        <f t="shared" ref="O197" ca="1" si="21">_xlfn.FORMULATEXT(N197)</f>
        <v>=治療費等集計表!O105</v>
      </c>
      <c r="P197" s="279">
        <f>治療費等集計表!Q105</f>
        <v>0</v>
      </c>
      <c r="Q197" s="177" t="str">
        <f t="shared" ref="Q197" ca="1" si="22">_xlfn.FORMULATEXT(P197)</f>
        <v>=治療費等集計表!Q105</v>
      </c>
      <c r="R197" s="279">
        <f>治療費等集計表!S105</f>
        <v>0</v>
      </c>
      <c r="S197" s="177" t="str">
        <f t="shared" ref="S197" ca="1" si="23">_xlfn.FORMULATEXT(R197)</f>
        <v>=治療費等集計表!S105</v>
      </c>
    </row>
    <row r="198" spans="1:19" ht="18.75" customHeight="1" x14ac:dyDescent="0.4">
      <c r="A198" s="660" t="s">
        <v>171</v>
      </c>
      <c r="B198" s="660" t="s">
        <v>3</v>
      </c>
      <c r="E198" s="278" t="s">
        <v>179</v>
      </c>
      <c r="F198" s="279">
        <f>治療費等集計表!H122</f>
        <v>0</v>
      </c>
      <c r="G198" s="177" t="str">
        <f t="shared" ca="1" si="13"/>
        <v>=治療費等集計表!H122</v>
      </c>
      <c r="I198" s="279">
        <f>治療費等集計表!K122</f>
        <v>0</v>
      </c>
      <c r="J198" s="177" t="str">
        <f t="shared" ca="1" si="14"/>
        <v>=治療費等集計表!K122</v>
      </c>
      <c r="K198" s="549"/>
      <c r="L198" s="279">
        <f>治療費等集計表!M122</f>
        <v>0</v>
      </c>
      <c r="M198" s="177" t="str">
        <f t="shared" ca="1" si="14"/>
        <v>=治療費等集計表!M122</v>
      </c>
      <c r="N198" s="279">
        <f>治療費等集計表!O122</f>
        <v>0</v>
      </c>
      <c r="O198" s="177" t="str">
        <f t="shared" ref="O198" ca="1" si="24">_xlfn.FORMULATEXT(N198)</f>
        <v>=治療費等集計表!O122</v>
      </c>
      <c r="P198" s="279">
        <f>治療費等集計表!Q122</f>
        <v>0</v>
      </c>
      <c r="Q198" s="177" t="str">
        <f t="shared" ref="Q198" ca="1" si="25">_xlfn.FORMULATEXT(P198)</f>
        <v>=治療費等集計表!Q122</v>
      </c>
      <c r="R198" s="279">
        <f>治療費等集計表!S122</f>
        <v>0</v>
      </c>
      <c r="S198" s="177" t="str">
        <f t="shared" ref="S198" ca="1" si="26">_xlfn.FORMULATEXT(R198)</f>
        <v>=治療費等集計表!S122</v>
      </c>
    </row>
    <row r="199" spans="1:19" ht="18.75" customHeight="1" x14ac:dyDescent="0.4">
      <c r="A199" s="660" t="s">
        <v>171</v>
      </c>
      <c r="B199" s="660" t="s">
        <v>3</v>
      </c>
      <c r="E199" s="278" t="s">
        <v>132</v>
      </c>
      <c r="F199" s="279">
        <f>F131</f>
        <v>0</v>
      </c>
      <c r="G199" s="177" t="str">
        <f t="shared" ca="1" si="13"/>
        <v>=F131</v>
      </c>
      <c r="I199" s="279">
        <f>I131</f>
        <v>0</v>
      </c>
      <c r="J199" s="177" t="str">
        <f t="shared" ca="1" si="14"/>
        <v>=I131</v>
      </c>
      <c r="K199" s="549"/>
      <c r="L199" s="279">
        <f>L131</f>
        <v>0</v>
      </c>
      <c r="M199" s="177" t="str">
        <f t="shared" ca="1" si="14"/>
        <v>=L131</v>
      </c>
      <c r="N199" s="279">
        <f>N131</f>
        <v>0</v>
      </c>
      <c r="O199" s="177" t="str">
        <f t="shared" ref="O199" ca="1" si="27">_xlfn.FORMULATEXT(N199)</f>
        <v>=N131</v>
      </c>
      <c r="P199" s="279">
        <f>P131</f>
        <v>0</v>
      </c>
      <c r="Q199" s="177" t="str">
        <f t="shared" ref="Q199" ca="1" si="28">_xlfn.FORMULATEXT(P199)</f>
        <v>=P131</v>
      </c>
      <c r="R199" s="279">
        <f>R131</f>
        <v>0</v>
      </c>
      <c r="S199" s="177" t="str">
        <f t="shared" ref="S199" ca="1" si="29">_xlfn.FORMULATEXT(R199)</f>
        <v>=R131</v>
      </c>
    </row>
    <row r="200" spans="1:19" ht="18.75" customHeight="1" x14ac:dyDescent="0.4">
      <c r="A200" s="660" t="s">
        <v>171</v>
      </c>
      <c r="B200" s="660" t="s">
        <v>3</v>
      </c>
      <c r="E200" s="278" t="s">
        <v>143</v>
      </c>
      <c r="F200" s="279">
        <f>F161</f>
        <v>0</v>
      </c>
      <c r="G200" s="177" t="str">
        <f t="shared" ca="1" si="13"/>
        <v>=F161</v>
      </c>
      <c r="I200" s="279">
        <f>I161</f>
        <v>0</v>
      </c>
      <c r="J200" s="177" t="str">
        <f t="shared" ca="1" si="14"/>
        <v>=I161</v>
      </c>
      <c r="K200" s="549"/>
      <c r="L200" s="279">
        <f>L161</f>
        <v>0</v>
      </c>
      <c r="M200" s="177" t="str">
        <f t="shared" ca="1" si="14"/>
        <v>=L161</v>
      </c>
      <c r="N200" s="279">
        <f>N161</f>
        <v>0</v>
      </c>
      <c r="O200" s="177" t="str">
        <f t="shared" ref="O200" ca="1" si="30">_xlfn.FORMULATEXT(N200)</f>
        <v>=N161</v>
      </c>
      <c r="P200" s="279">
        <f>P161</f>
        <v>0</v>
      </c>
      <c r="Q200" s="177" t="str">
        <f t="shared" ref="Q200" ca="1" si="31">_xlfn.FORMULATEXT(P200)</f>
        <v>=P161</v>
      </c>
      <c r="R200" s="279">
        <f>R161</f>
        <v>0</v>
      </c>
      <c r="S200" s="177" t="str">
        <f t="shared" ref="S200" ca="1" si="32">_xlfn.FORMULATEXT(R200)</f>
        <v>=R161</v>
      </c>
    </row>
    <row r="201" spans="1:19" ht="18.75" customHeight="1" x14ac:dyDescent="0.4">
      <c r="A201" s="660" t="s">
        <v>171</v>
      </c>
      <c r="B201" s="660" t="s">
        <v>3</v>
      </c>
      <c r="E201" s="278" t="s">
        <v>180</v>
      </c>
      <c r="F201" s="279">
        <f>F173</f>
        <v>0</v>
      </c>
      <c r="G201" s="177" t="str">
        <f t="shared" ca="1" si="13"/>
        <v>=F173</v>
      </c>
      <c r="I201" s="279">
        <f>I173</f>
        <v>0</v>
      </c>
      <c r="J201" s="177" t="str">
        <f t="shared" ca="1" si="14"/>
        <v>=I173</v>
      </c>
      <c r="K201" s="549"/>
      <c r="L201" s="279">
        <f>L173</f>
        <v>0</v>
      </c>
      <c r="M201" s="177" t="str">
        <f t="shared" ca="1" si="14"/>
        <v>=L173</v>
      </c>
      <c r="N201" s="279">
        <f>N173</f>
        <v>0</v>
      </c>
      <c r="O201" s="177" t="str">
        <f t="shared" ref="O201" ca="1" si="33">_xlfn.FORMULATEXT(N201)</f>
        <v>=N173</v>
      </c>
      <c r="P201" s="279">
        <f>P173</f>
        <v>0</v>
      </c>
      <c r="Q201" s="177" t="str">
        <f t="shared" ref="Q201" ca="1" si="34">_xlfn.FORMULATEXT(P201)</f>
        <v>=P173</v>
      </c>
      <c r="R201" s="279">
        <f>R173</f>
        <v>0</v>
      </c>
      <c r="S201" s="177" t="str">
        <f t="shared" ref="S201" ca="1" si="35">_xlfn.FORMULATEXT(R201)</f>
        <v>=R173</v>
      </c>
    </row>
    <row r="202" spans="1:19" ht="18.75" customHeight="1" x14ac:dyDescent="0.4">
      <c r="A202" s="660" t="s">
        <v>171</v>
      </c>
      <c r="B202" s="660" t="s">
        <v>3</v>
      </c>
      <c r="E202" s="278" t="s">
        <v>181</v>
      </c>
      <c r="F202" s="279">
        <f>G182</f>
        <v>0</v>
      </c>
      <c r="G202" s="177" t="str">
        <f t="shared" ca="1" si="13"/>
        <v>=G182</v>
      </c>
      <c r="I202" s="279">
        <f>J182</f>
        <v>0</v>
      </c>
      <c r="J202" s="177" t="str">
        <f t="shared" ca="1" si="14"/>
        <v>=J182</v>
      </c>
      <c r="K202" s="549"/>
      <c r="L202" s="279">
        <f>M182</f>
        <v>0</v>
      </c>
      <c r="M202" s="177" t="str">
        <f t="shared" ca="1" si="14"/>
        <v>=M182</v>
      </c>
      <c r="N202" s="279">
        <f>O182</f>
        <v>0</v>
      </c>
      <c r="O202" s="177" t="str">
        <f t="shared" ref="O202:O204" ca="1" si="36">_xlfn.FORMULATEXT(N202)</f>
        <v>=O182</v>
      </c>
      <c r="P202" s="279">
        <f>Q182</f>
        <v>0</v>
      </c>
      <c r="Q202" s="177" t="str">
        <f t="shared" ref="Q202:Q204" ca="1" si="37">_xlfn.FORMULATEXT(P202)</f>
        <v>=Q182</v>
      </c>
      <c r="R202" s="279">
        <f>S182</f>
        <v>0</v>
      </c>
      <c r="S202" s="177" t="str">
        <f t="shared" ref="S202:S204" ca="1" si="38">_xlfn.FORMULATEXT(R202)</f>
        <v>=S182</v>
      </c>
    </row>
    <row r="203" spans="1:19" ht="18.75" customHeight="1" x14ac:dyDescent="0.4">
      <c r="A203" s="660" t="s">
        <v>171</v>
      </c>
      <c r="B203" s="660" t="s">
        <v>3</v>
      </c>
      <c r="E203" s="278" t="s">
        <v>182</v>
      </c>
      <c r="F203" s="279">
        <f>F185</f>
        <v>0</v>
      </c>
      <c r="G203" s="177" t="str">
        <f t="shared" ca="1" si="13"/>
        <v>=F185</v>
      </c>
      <c r="I203" s="279">
        <f>I185</f>
        <v>0</v>
      </c>
      <c r="J203" s="177" t="str">
        <f t="shared" ref="J203" ca="1" si="39">_xlfn.FORMULATEXT(I203)</f>
        <v>=I185</v>
      </c>
      <c r="K203" s="549"/>
      <c r="L203" s="279">
        <f>L185</f>
        <v>0</v>
      </c>
      <c r="M203" s="177" t="str">
        <f t="shared" ref="M203" ca="1" si="40">_xlfn.FORMULATEXT(L203)</f>
        <v>=L185</v>
      </c>
      <c r="N203" s="279">
        <f>N185</f>
        <v>0</v>
      </c>
      <c r="O203" s="177" t="str">
        <f t="shared" ref="O203" ca="1" si="41">_xlfn.FORMULATEXT(N203)</f>
        <v>=N185</v>
      </c>
      <c r="P203" s="279">
        <f>P185</f>
        <v>0</v>
      </c>
      <c r="Q203" s="177" t="str">
        <f t="shared" ref="Q203" ca="1" si="42">_xlfn.FORMULATEXT(P203)</f>
        <v>=P185</v>
      </c>
      <c r="R203" s="279">
        <f>R185</f>
        <v>0</v>
      </c>
      <c r="S203" s="177" t="str">
        <f t="shared" ref="S203" ca="1" si="43">_xlfn.FORMULATEXT(R203)</f>
        <v>=R185</v>
      </c>
    </row>
    <row r="204" spans="1:19" ht="18.75" customHeight="1" x14ac:dyDescent="0.4">
      <c r="A204" s="660" t="s">
        <v>171</v>
      </c>
      <c r="B204" s="660" t="s">
        <v>3</v>
      </c>
      <c r="E204" s="278" t="s">
        <v>183</v>
      </c>
      <c r="F204" s="279">
        <f>F189</f>
        <v>0</v>
      </c>
      <c r="G204" s="177" t="str">
        <f t="shared" ref="G204" ca="1" si="44">_xlfn.FORMULATEXT(F204)</f>
        <v>=F189</v>
      </c>
      <c r="I204" s="279">
        <f>I189</f>
        <v>0</v>
      </c>
      <c r="J204" s="177" t="str">
        <f t="shared" ca="1" si="14"/>
        <v>=I189</v>
      </c>
      <c r="K204" s="549"/>
      <c r="L204" s="279">
        <f>L189</f>
        <v>0</v>
      </c>
      <c r="M204" s="177" t="str">
        <f t="shared" ca="1" si="14"/>
        <v>=L189</v>
      </c>
      <c r="N204" s="279">
        <f>N189</f>
        <v>0</v>
      </c>
      <c r="O204" s="177" t="str">
        <f t="shared" ca="1" si="36"/>
        <v>=N189</v>
      </c>
      <c r="P204" s="279">
        <f>P189</f>
        <v>0</v>
      </c>
      <c r="Q204" s="177" t="str">
        <f t="shared" ca="1" si="37"/>
        <v>=P189</v>
      </c>
      <c r="R204" s="279">
        <f>R189</f>
        <v>0</v>
      </c>
      <c r="S204" s="177" t="str">
        <f t="shared" ca="1" si="38"/>
        <v>=R189</v>
      </c>
    </row>
  </sheetData>
  <sheetProtection sheet="1" formatCells="0" formatColumns="0" formatRows="0" insertColumns="0" insertHyperlinks="0" autoFilter="0"/>
  <autoFilter ref="A1:B204" xr:uid="{00000000-0009-0000-0000-000001000000}"/>
  <dataConsolidate/>
  <mergeCells count="57">
    <mergeCell ref="E178:E179"/>
    <mergeCell ref="I163:J163"/>
    <mergeCell ref="I133:J133"/>
    <mergeCell ref="D163:E163"/>
    <mergeCell ref="F163:H163"/>
    <mergeCell ref="E174:E175"/>
    <mergeCell ref="H174:H175"/>
    <mergeCell ref="D78:D90"/>
    <mergeCell ref="D91:D93"/>
    <mergeCell ref="D94:D100"/>
    <mergeCell ref="F107:G107"/>
    <mergeCell ref="I107:J107"/>
    <mergeCell ref="D101:D104"/>
    <mergeCell ref="D50:D52"/>
    <mergeCell ref="D53:D55"/>
    <mergeCell ref="D56:D69"/>
    <mergeCell ref="D76:E77"/>
    <mergeCell ref="F76:H76"/>
    <mergeCell ref="D70:D73"/>
    <mergeCell ref="D2:F2"/>
    <mergeCell ref="D1:G1"/>
    <mergeCell ref="D44:D48"/>
    <mergeCell ref="D3:F3"/>
    <mergeCell ref="D4:F4"/>
    <mergeCell ref="D5:E6"/>
    <mergeCell ref="F5:H5"/>
    <mergeCell ref="D7:D21"/>
    <mergeCell ref="D22:D30"/>
    <mergeCell ref="D31:D36"/>
    <mergeCell ref="D37:D43"/>
    <mergeCell ref="E192:F192"/>
    <mergeCell ref="L192:M192"/>
    <mergeCell ref="I192:J192"/>
    <mergeCell ref="N5:O5"/>
    <mergeCell ref="N76:O76"/>
    <mergeCell ref="N163:O163"/>
    <mergeCell ref="N192:O192"/>
    <mergeCell ref="L5:M5"/>
    <mergeCell ref="I5:J5"/>
    <mergeCell ref="L76:M76"/>
    <mergeCell ref="I76:J76"/>
    <mergeCell ref="E180:E181"/>
    <mergeCell ref="F115:G115"/>
    <mergeCell ref="I115:J115"/>
    <mergeCell ref="F133:G133"/>
    <mergeCell ref="E176:E177"/>
    <mergeCell ref="P192:Q192"/>
    <mergeCell ref="R5:S5"/>
    <mergeCell ref="R76:S76"/>
    <mergeCell ref="R163:S163"/>
    <mergeCell ref="R192:S192"/>
    <mergeCell ref="I184:J184"/>
    <mergeCell ref="F184:G184"/>
    <mergeCell ref="P5:Q5"/>
    <mergeCell ref="P76:Q76"/>
    <mergeCell ref="P163:Q163"/>
    <mergeCell ref="L163:M163"/>
  </mergeCells>
  <phoneticPr fontId="2"/>
  <conditionalFormatting sqref="D163:D173 E165:E173 F175:G175 I175:S175 E176:G176 J176:S176 H176:I182 F177 L177 N177 P177 R177 E178:G178 J178:S178 F179 L179 N179 P179 R179 E180:G180 J180:S180 F181:F182 L181:L182 N181:N182 P181:P182 R181:R182 D183:H183 E185:S188 O189 Q189 S189 D192:E192">
    <cfRule type="expression" dxfId="96" priority="220">
      <formula>CELL("protect",D163)=1</formula>
    </cfRule>
  </conditionalFormatting>
  <conditionalFormatting sqref="E131 G131:M131 E132:M132">
    <cfRule type="expression" dxfId="95" priority="212">
      <formula>CELL("protect",E131)=1</formula>
    </cfRule>
  </conditionalFormatting>
  <conditionalFormatting sqref="E134">
    <cfRule type="expression" dxfId="94" priority="223">
      <formula>CELL("protect",E134)=1</formula>
    </cfRule>
  </conditionalFormatting>
  <conditionalFormatting sqref="E142:E143">
    <cfRule type="expression" dxfId="93" priority="205">
      <formula>CELL("protect",E142)=1</formula>
    </cfRule>
  </conditionalFormatting>
  <conditionalFormatting sqref="E189 G189:H189 J189:K189 M189 E190:S191">
    <cfRule type="expression" dxfId="92" priority="139">
      <formula>CELL("protect",E189)=1</formula>
    </cfRule>
  </conditionalFormatting>
  <conditionalFormatting sqref="E116:M130">
    <cfRule type="expression" dxfId="91" priority="22">
      <formula>CELL("protect",E116)=1</formula>
    </cfRule>
  </conditionalFormatting>
  <conditionalFormatting sqref="E108:S114 S142">
    <cfRule type="expression" dxfId="90" priority="180">
      <formula>CELL("protect",E108)=1</formula>
    </cfRule>
  </conditionalFormatting>
  <conditionalFormatting sqref="E135:S141">
    <cfRule type="expression" dxfId="89" priority="151">
      <formula>CELL("protect",E135)=1</formula>
    </cfRule>
  </conditionalFormatting>
  <conditionalFormatting sqref="E144:S149 G150:H151 J150:K151 M150:M151 O150:O151 Q150:Q151 S150:S151 E150:E152">
    <cfRule type="expression" dxfId="88" priority="154">
      <formula>CELL("protect",E144)=1</formula>
    </cfRule>
  </conditionalFormatting>
  <conditionalFormatting sqref="E153:S158 E159:E161 G159:H161 J159:K161 M159:M161 O159:O161 Q159:Q161 S159:S161">
    <cfRule type="expression" dxfId="87" priority="147">
      <formula>CELL("protect",E153)=1</formula>
    </cfRule>
  </conditionalFormatting>
  <conditionalFormatting sqref="E174:S174">
    <cfRule type="expression" dxfId="86" priority="211">
      <formula>CELL("protect",E174)=1</formula>
    </cfRule>
  </conditionalFormatting>
  <conditionalFormatting sqref="F7">
    <cfRule type="cellIs" dxfId="85" priority="145" operator="notEqual">
      <formula>F197</formula>
    </cfRule>
    <cfRule type="cellIs" dxfId="84" priority="127" operator="equal">
      <formula>""</formula>
    </cfRule>
  </conditionalFormatting>
  <conditionalFormatting sqref="F11">
    <cfRule type="cellIs" dxfId="83" priority="143" operator="notEqual">
      <formula>F198</formula>
    </cfRule>
    <cfRule type="cellIs" dxfId="82" priority="126" operator="equal">
      <formula>""</formula>
    </cfRule>
  </conditionalFormatting>
  <conditionalFormatting sqref="F37:F38">
    <cfRule type="cellIs" dxfId="81" priority="141" operator="notEqual">
      <formula>F199</formula>
    </cfRule>
    <cfRule type="cellIs" dxfId="80" priority="124" operator="equal">
      <formula>""</formula>
    </cfRule>
  </conditionalFormatting>
  <conditionalFormatting sqref="F58">
    <cfRule type="cellIs" dxfId="79" priority="140" operator="notEqual">
      <formula>-F202</formula>
    </cfRule>
  </conditionalFormatting>
  <conditionalFormatting sqref="F58:F59">
    <cfRule type="cellIs" dxfId="78" priority="122" operator="equal">
      <formula>""</formula>
    </cfRule>
  </conditionalFormatting>
  <conditionalFormatting sqref="F59 I59">
    <cfRule type="cellIs" dxfId="77" priority="137" operator="notEqual">
      <formula>-F204</formula>
    </cfRule>
  </conditionalFormatting>
  <conditionalFormatting sqref="F150">
    <cfRule type="expression" dxfId="76" priority="12">
      <formula>CELL("protect",F150)=1</formula>
    </cfRule>
  </conditionalFormatting>
  <conditionalFormatting sqref="F159">
    <cfRule type="expression" dxfId="75" priority="11">
      <formula>CELL("protect",F159)=1</formula>
    </cfRule>
  </conditionalFormatting>
  <conditionalFormatting sqref="F164:S172 S173">
    <cfRule type="expression" dxfId="74" priority="177">
      <formula>CELL("protect",F164)=1</formula>
    </cfRule>
  </conditionalFormatting>
  <conditionalFormatting sqref="G142:H142 J142:K142 M142">
    <cfRule type="expression" dxfId="73" priority="216">
      <formula>CELL("protect",G142)=1</formula>
    </cfRule>
  </conditionalFormatting>
  <conditionalFormatting sqref="G173:H173">
    <cfRule type="expression" dxfId="72" priority="215">
      <formula>CELL("protect",G173)=1</formula>
    </cfRule>
  </conditionalFormatting>
  <conditionalFormatting sqref="G192:I192">
    <cfRule type="expression" dxfId="71" priority="196">
      <formula>CELL("protect",G192)=1</formula>
    </cfRule>
  </conditionalFormatting>
  <conditionalFormatting sqref="I7">
    <cfRule type="cellIs" dxfId="70" priority="75" operator="equal">
      <formula>""</formula>
    </cfRule>
    <cfRule type="cellIs" dxfId="69" priority="76" operator="notEqual">
      <formula>I197</formula>
    </cfRule>
  </conditionalFormatting>
  <conditionalFormatting sqref="I11">
    <cfRule type="cellIs" dxfId="68" priority="86" operator="notEqual">
      <formula>I198</formula>
    </cfRule>
    <cfRule type="cellIs" dxfId="67" priority="85" operator="equal">
      <formula>""</formula>
    </cfRule>
  </conditionalFormatting>
  <conditionalFormatting sqref="I37:I38">
    <cfRule type="cellIs" dxfId="66" priority="101" operator="notEqual">
      <formula>I199</formula>
    </cfRule>
    <cfRule type="cellIs" dxfId="65" priority="99" operator="equal">
      <formula>""</formula>
    </cfRule>
  </conditionalFormatting>
  <conditionalFormatting sqref="I58">
    <cfRule type="cellIs" dxfId="64" priority="121" operator="notEqual">
      <formula>-I202</formula>
    </cfRule>
  </conditionalFormatting>
  <conditionalFormatting sqref="I58:I59">
    <cfRule type="cellIs" dxfId="63" priority="119" operator="equal">
      <formula>""</formula>
    </cfRule>
  </conditionalFormatting>
  <conditionalFormatting sqref="I150">
    <cfRule type="expression" dxfId="62" priority="10">
      <formula>CELL("protect",I150)=1</formula>
    </cfRule>
  </conditionalFormatting>
  <conditionalFormatting sqref="I159">
    <cfRule type="expression" dxfId="61" priority="5">
      <formula>CELL("protect",I159)=1</formula>
    </cfRule>
  </conditionalFormatting>
  <conditionalFormatting sqref="J173:K173">
    <cfRule type="expression" dxfId="60" priority="202">
      <formula>CELL("protect",J173)=1</formula>
    </cfRule>
  </conditionalFormatting>
  <conditionalFormatting sqref="L7">
    <cfRule type="cellIs" dxfId="59" priority="74" operator="notEqual">
      <formula>L197</formula>
    </cfRule>
    <cfRule type="cellIs" dxfId="58" priority="73" operator="equal">
      <formula>""</formula>
    </cfRule>
  </conditionalFormatting>
  <conditionalFormatting sqref="L11">
    <cfRule type="cellIs" dxfId="57" priority="83" operator="equal">
      <formula>""</formula>
    </cfRule>
    <cfRule type="cellIs" dxfId="56" priority="84" operator="notEqual">
      <formula>L198</formula>
    </cfRule>
  </conditionalFormatting>
  <conditionalFormatting sqref="L37:L38">
    <cfRule type="cellIs" dxfId="55" priority="95" operator="equal">
      <formula>""</formula>
    </cfRule>
    <cfRule type="cellIs" dxfId="54" priority="97" operator="notEqual">
      <formula>L199</formula>
    </cfRule>
  </conditionalFormatting>
  <conditionalFormatting sqref="L58">
    <cfRule type="cellIs" dxfId="53" priority="118" operator="notEqual">
      <formula>-L202</formula>
    </cfRule>
  </conditionalFormatting>
  <conditionalFormatting sqref="L58:L59">
    <cfRule type="cellIs" dxfId="52" priority="115" operator="equal">
      <formula>""</formula>
    </cfRule>
  </conditionalFormatting>
  <conditionalFormatting sqref="L59">
    <cfRule type="cellIs" dxfId="51" priority="117" operator="notEqual">
      <formula>-L204</formula>
    </cfRule>
  </conditionalFormatting>
  <conditionalFormatting sqref="L150">
    <cfRule type="expression" dxfId="50" priority="9">
      <formula>CELL("protect",L150)=1</formula>
    </cfRule>
  </conditionalFormatting>
  <conditionalFormatting sqref="L159">
    <cfRule type="expression" dxfId="49" priority="4">
      <formula>CELL("protect",L159)=1</formula>
    </cfRule>
  </conditionalFormatting>
  <conditionalFormatting sqref="L192">
    <cfRule type="expression" dxfId="48" priority="197">
      <formula>CELL("protect",L192)=1</formula>
    </cfRule>
  </conditionalFormatting>
  <conditionalFormatting sqref="M173">
    <cfRule type="expression" dxfId="47" priority="201">
      <formula>CELL("protect",M173)=1</formula>
    </cfRule>
  </conditionalFormatting>
  <conditionalFormatting sqref="N7">
    <cfRule type="cellIs" dxfId="46" priority="71" operator="equal">
      <formula>""</formula>
    </cfRule>
    <cfRule type="cellIs" dxfId="45" priority="72" operator="notEqual">
      <formula>N197</formula>
    </cfRule>
  </conditionalFormatting>
  <conditionalFormatting sqref="N11">
    <cfRule type="cellIs" dxfId="44" priority="81" operator="equal">
      <formula>""</formula>
    </cfRule>
    <cfRule type="cellIs" dxfId="43" priority="82" operator="notEqual">
      <formula>N198</formula>
    </cfRule>
  </conditionalFormatting>
  <conditionalFormatting sqref="N37:N38">
    <cfRule type="cellIs" dxfId="42" priority="93" operator="notEqual">
      <formula>N199</formula>
    </cfRule>
    <cfRule type="cellIs" dxfId="41" priority="91" operator="equal">
      <formula>""</formula>
    </cfRule>
  </conditionalFormatting>
  <conditionalFormatting sqref="N58">
    <cfRule type="cellIs" dxfId="40" priority="114" operator="notEqual">
      <formula>-N202</formula>
    </cfRule>
  </conditionalFormatting>
  <conditionalFormatting sqref="N58:N59">
    <cfRule type="cellIs" dxfId="39" priority="111" operator="equal">
      <formula>""</formula>
    </cfRule>
  </conditionalFormatting>
  <conditionalFormatting sqref="N59">
    <cfRule type="cellIs" dxfId="38" priority="113" operator="notEqual">
      <formula>-N204</formula>
    </cfRule>
  </conditionalFormatting>
  <conditionalFormatting sqref="N150">
    <cfRule type="expression" dxfId="37" priority="8">
      <formula>CELL("protect",N150)=1</formula>
    </cfRule>
  </conditionalFormatting>
  <conditionalFormatting sqref="N159">
    <cfRule type="expression" dxfId="36" priority="3">
      <formula>CELL("protect",N159)=1</formula>
    </cfRule>
  </conditionalFormatting>
  <conditionalFormatting sqref="N192">
    <cfRule type="expression" dxfId="35" priority="189">
      <formula>CELL("protect",N192)=1</formula>
    </cfRule>
  </conditionalFormatting>
  <conditionalFormatting sqref="N116:S132">
    <cfRule type="expression" dxfId="34" priority="13">
      <formula>CELL("protect",N116)=1</formula>
    </cfRule>
  </conditionalFormatting>
  <conditionalFormatting sqref="O142">
    <cfRule type="expression" dxfId="33" priority="195">
      <formula>CELL("protect",O142)=1</formula>
    </cfRule>
  </conditionalFormatting>
  <conditionalFormatting sqref="O173">
    <cfRule type="expression" dxfId="32" priority="193">
      <formula>CELL("protect",O173)=1</formula>
    </cfRule>
  </conditionalFormatting>
  <conditionalFormatting sqref="P7">
    <cfRule type="cellIs" dxfId="31" priority="70" operator="notEqual">
      <formula>P197</formula>
    </cfRule>
    <cfRule type="cellIs" dxfId="30" priority="69" operator="equal">
      <formula>""</formula>
    </cfRule>
  </conditionalFormatting>
  <conditionalFormatting sqref="P11">
    <cfRule type="cellIs" dxfId="29" priority="79" operator="equal">
      <formula>""</formula>
    </cfRule>
    <cfRule type="cellIs" dxfId="28" priority="80" operator="notEqual">
      <formula>P198</formula>
    </cfRule>
  </conditionalFormatting>
  <conditionalFormatting sqref="P37:P38">
    <cfRule type="cellIs" dxfId="27" priority="89" operator="notEqual">
      <formula>P199</formula>
    </cfRule>
    <cfRule type="cellIs" dxfId="26" priority="87" operator="equal">
      <formula>""</formula>
    </cfRule>
  </conditionalFormatting>
  <conditionalFormatting sqref="P58">
    <cfRule type="cellIs" dxfId="25" priority="110" operator="notEqual">
      <formula>-P202</formula>
    </cfRule>
  </conditionalFormatting>
  <conditionalFormatting sqref="P58:P59">
    <cfRule type="cellIs" dxfId="24" priority="107" operator="equal">
      <formula>""</formula>
    </cfRule>
  </conditionalFormatting>
  <conditionalFormatting sqref="P59">
    <cfRule type="cellIs" dxfId="23" priority="109" operator="notEqual">
      <formula>-P204</formula>
    </cfRule>
  </conditionalFormatting>
  <conditionalFormatting sqref="P150">
    <cfRule type="expression" dxfId="22" priority="7">
      <formula>CELL("protect",P150)=1</formula>
    </cfRule>
  </conditionalFormatting>
  <conditionalFormatting sqref="P159">
    <cfRule type="expression" dxfId="21" priority="2">
      <formula>CELL("protect",P159)=1</formula>
    </cfRule>
  </conditionalFormatting>
  <conditionalFormatting sqref="P192">
    <cfRule type="expression" dxfId="20" priority="181">
      <formula>CELL("protect",P192)=1</formula>
    </cfRule>
  </conditionalFormatting>
  <conditionalFormatting sqref="Q142">
    <cfRule type="expression" dxfId="19" priority="188">
      <formula>CELL("protect",Q142)=1</formula>
    </cfRule>
  </conditionalFormatting>
  <conditionalFormatting sqref="Q173">
    <cfRule type="expression" dxfId="18" priority="185">
      <formula>CELL("protect",Q173)=1</formula>
    </cfRule>
  </conditionalFormatting>
  <conditionalFormatting sqref="R7">
    <cfRule type="cellIs" dxfId="17" priority="68" operator="notEqual">
      <formula>R197</formula>
    </cfRule>
    <cfRule type="cellIs" dxfId="16" priority="67" operator="equal">
      <formula>""</formula>
    </cfRule>
  </conditionalFormatting>
  <conditionalFormatting sqref="R11">
    <cfRule type="cellIs" dxfId="15" priority="78" operator="notEqual">
      <formula>R198</formula>
    </cfRule>
    <cfRule type="cellIs" dxfId="14" priority="77" operator="equal">
      <formula>""</formula>
    </cfRule>
  </conditionalFormatting>
  <conditionalFormatting sqref="R58">
    <cfRule type="cellIs" dxfId="13" priority="106" operator="notEqual">
      <formula>-R202</formula>
    </cfRule>
  </conditionalFormatting>
  <conditionalFormatting sqref="R58:R59">
    <cfRule type="cellIs" dxfId="12" priority="103" operator="equal">
      <formula>""</formula>
    </cfRule>
  </conditionalFormatting>
  <conditionalFormatting sqref="R59">
    <cfRule type="cellIs" dxfId="11" priority="105" operator="notEqual">
      <formula>-R204</formula>
    </cfRule>
  </conditionalFormatting>
  <conditionalFormatting sqref="R150">
    <cfRule type="expression" dxfId="10" priority="6">
      <formula>CELL("protect",R150)=1</formula>
    </cfRule>
  </conditionalFormatting>
  <conditionalFormatting sqref="R159">
    <cfRule type="expression" dxfId="9" priority="1">
      <formula>CELL("protect",R159)=1</formula>
    </cfRule>
  </conditionalFormatting>
  <conditionalFormatting sqref="R192">
    <cfRule type="expression" dxfId="8" priority="173">
      <formula>CELL("protect",R192)=1</formula>
    </cfRule>
  </conditionalFormatting>
  <dataValidations count="16">
    <dataValidation type="list" allowBlank="1" showInputMessage="1" showErrorMessage="1" sqref="D172" xr:uid="{00000000-0002-0000-0100-000000000000}">
      <formula1>$A$37:$A$46</formula1>
    </dataValidation>
    <dataValidation operator="lessThanOrEqual" allowBlank="1" showInputMessage="1" prompt="損益相殺される金額を「負の数（マイナス）」で入力してください。" sqref="F56:F57 I56:I57 I94:I98 F94:F98 F60:F67 I60:I67" xr:uid="{00000000-0002-0000-0100-000002000000}"/>
    <dataValidation allowBlank="1" showInputMessage="1" showErrorMessage="1" prompt="治療費等集計シートから自動入力_x000a_（手入力も可能）" sqref="F7 R7 I7 I11 L7 L11 N7 N11 P7 P11 R11 F11" xr:uid="{00000000-0002-0000-0100-000005000000}"/>
    <dataValidation type="list" allowBlank="1" sqref="E44:E47" xr:uid="{00000000-0002-0000-0100-000006000000}">
      <formula1>"通院慰謝料,入院慰謝料,入通院慰謝料,傷害慰謝料,後遺障害慰謝料,死亡慰謝料"</formula1>
    </dataValidation>
    <dataValidation type="list" allowBlank="1" sqref="E78:E82" xr:uid="{00000000-0002-0000-0100-000007000000}">
      <formula1>"車両修理費,車両時価額,レッカー費用,代車費用,休車損"</formula1>
    </dataValidation>
    <dataValidation showErrorMessage="1" prompt="「Ctr」l＋「；(セミコロン)」で今日の日付が入力できます。" sqref="I2:K2" xr:uid="{D6AC2C0C-DBB7-46CF-90D5-C4EC7700CDDA}"/>
    <dataValidation type="list" allowBlank="1" showInputMessage="1" showErrorMessage="1" sqref="K3" xr:uid="{F0A8FFB6-C67B-4C70-B59D-20C76FA74F0D}">
      <formula1>"原告(ら)代理人,被告(ら)代理人,裁判所"</formula1>
    </dataValidation>
    <dataValidation type="list" allowBlank="1" sqref="G7" xr:uid="{1749AB2B-013E-4751-B5E8-6AC4A7AF31E2}">
      <formula1>"治療費等集計表のとおり"</formula1>
    </dataValidation>
    <dataValidation type="list" allowBlank="1" sqref="G11" xr:uid="{16D7892E-611B-465D-A2BD-2A7D19F91BD0}">
      <formula1>"治療費等集計表のとおり,※治療費等集計表を使用しない場合は計算根拠を簡潔に記載してください。"</formula1>
    </dataValidation>
    <dataValidation type="list" allowBlank="1" sqref="G37" xr:uid="{2506A8A8-0488-4EE6-8BD7-188832497131}">
      <formula1>"休業損害計算欄のとおり,※休業損害算定欄を使用しない場合は計算根拠を簡潔に記載してください。"</formula1>
    </dataValidation>
    <dataValidation type="list" allowBlank="1" sqref="G38" xr:uid="{BC1E3B2F-F163-42A2-8BE3-5929CC170378}">
      <formula1>"逸失利益算定欄のとおり,※逸失利益算定欄を使用しない場合は計算根拠を簡潔に記載してください。"</formula1>
    </dataValidation>
    <dataValidation allowBlank="1" showInputMessage="1" showErrorMessage="1" prompt="休業損害・逸失利益計算欄から自動入力_x000a_（手入力も可能）" sqref="R37:R38 P37:P38 N37:N38 L37:L38 I37:I38 F37:F38" xr:uid="{B7A627C5-5C66-4C6C-A043-6F87CBB9E33B}"/>
    <dataValidation operator="lessThanOrEqual" allowBlank="1" showInputMessage="1" prompt="労災保険金等充当欄から自動入力（手入力も可能）" sqref="F58 I58 L58 N58 P58 R58" xr:uid="{41269864-06D1-4006-8819-1564BFCE7CCE}"/>
    <dataValidation operator="lessThanOrEqual" allowBlank="1" showInputMessage="1" prompt="人身傷害保険金充当欄から自動入力（手入力も可能）" sqref="F59 I59 L59 N59 P59 R59" xr:uid="{61E13C62-9420-425E-9C3E-2097A2274A93}"/>
    <dataValidation type="list" allowBlank="1" showInputMessage="1" sqref="J3" xr:uid="{944BE63F-DBB4-463E-A6E7-31B7D71A5C5E}">
      <formula1>"原告(ら)代理人,被告(ら)代理人,裁判所"</formula1>
    </dataValidation>
    <dataValidation type="list" allowBlank="1" showInputMessage="1" sqref="E118 E123 E128" xr:uid="{E931B45B-F5E2-49C9-A72C-C4C9B4D5E35C}">
      <formula1>"休業日数,休業期間"</formula1>
    </dataValidation>
  </dataValidations>
  <hyperlinks>
    <hyperlink ref="E58" location="損害額一覧表!G182" tooltip="労災保険金等の入力欄に移動" display="労災保険金等" xr:uid="{00000000-0004-0000-0100-000000000000}"/>
    <hyperlink ref="E37" location="損害額一覧表!F131" tooltip="休業損害の入力欄に移動" display="休業損害" xr:uid="{00000000-0004-0000-0100-000001000000}"/>
    <hyperlink ref="E38" location="損害額一覧表!F161" tooltip="逸失利益の入力欄に移動" display="逸失利益" xr:uid="{00000000-0004-0000-0100-000002000000}"/>
    <hyperlink ref="E7" location="治療費等集計表!D5" tooltip="治療費等の入力欄に移動" display="治療費・文書料" xr:uid="{00000000-0004-0000-0100-000003000000}"/>
    <hyperlink ref="E11" location="治療費等集計表!H120" tooltip="通院交通費の入力欄に移動" display="通院交通費" xr:uid="{00000000-0004-0000-0100-000004000000}"/>
    <hyperlink ref="E59" location="損害額一覧表!G189" tooltip="人身傷害保険金の入力欄に移動" display="人身傷害保険金" xr:uid="{46461425-54A1-478C-9D93-2CAD76A4C4B5}"/>
    <hyperlink ref="E131" location="損害額一覧表!F37" tooltip="損害額一覧表本体に戻る" display="休業損害合計" xr:uid="{5FF9122E-AF36-4A31-BB18-A7BE1FB21FD9}"/>
    <hyperlink ref="E161" location="損害額一覧表!F38" tooltip="損害額一覧表本体に戻る" display="逸失利益合計" xr:uid="{AF3895C3-FA0A-4ADD-B752-E417B9958258}"/>
    <hyperlink ref="F182" location="損害額一覧表!F58" tooltip="損害額一覧表本体に戻る" display="充当額合計" xr:uid="{F4CB33E2-A2D0-4E6E-BED2-6A197DE84BA6}"/>
    <hyperlink ref="E189" location="損害額一覧表!F59" tooltip="損害額一覧表本体に戻る" display="充当額" xr:uid="{E1189186-2862-4D0D-9A1E-D15095A38F96}"/>
  </hyperlinks>
  <pageMargins left="0.98425196850393704" right="0.98425196850393704" top="1.1811023622047245" bottom="0.59055118110236227" header="0.31496062992125984" footer="0.31496062992125984"/>
  <pageSetup paperSize="9" scale="94" fitToHeight="0" orientation="landscape" r:id="rId1"/>
  <rowBreaks count="4" manualBreakCount="4">
    <brk id="75" min="3" max="9" man="1"/>
    <brk id="106" min="3" max="9" man="1"/>
    <brk id="162" min="3" max="9" man="1"/>
    <brk id="183" min="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T137"/>
  <sheetViews>
    <sheetView zoomScaleNormal="100" zoomScaleSheetLayoutView="100" workbookViewId="0">
      <pane ySplit="1" topLeftCell="A109" activePane="bottomLeft" state="frozen"/>
      <selection activeCell="E20" sqref="E20:M20"/>
      <selection pane="bottomLeft" activeCell="D3" sqref="D3:H3"/>
    </sheetView>
  </sheetViews>
  <sheetFormatPr defaultColWidth="9.125" defaultRowHeight="16.5" customHeight="1" x14ac:dyDescent="0.4"/>
  <cols>
    <col min="1" max="2" width="2.625" style="320" customWidth="1"/>
    <col min="3" max="3" width="3.375" style="318" bestFit="1" customWidth="1"/>
    <col min="4" max="4" width="14" style="331" customWidth="1"/>
    <col min="5" max="5" width="7.5" style="332" bestFit="1" customWidth="1"/>
    <col min="6" max="7" width="5.875" style="330" bestFit="1" customWidth="1"/>
    <col min="8" max="8" width="11.5" style="319" bestFit="1" customWidth="1"/>
    <col min="9" max="9" width="4.75" style="331" bestFit="1" customWidth="1"/>
    <col min="10" max="10" width="27.625" style="322" customWidth="1"/>
    <col min="11" max="19" width="12.125" style="319" customWidth="1"/>
    <col min="20" max="20" width="12.125" style="318" customWidth="1"/>
    <col min="21" max="16384" width="9.125" style="318"/>
  </cols>
  <sheetData>
    <row r="1" spans="1:20" ht="14.25" thickBot="1" x14ac:dyDescent="0.45">
      <c r="A1" s="632"/>
      <c r="B1" s="633"/>
      <c r="C1" s="636" t="s">
        <v>0</v>
      </c>
      <c r="D1" s="841" t="s">
        <v>184</v>
      </c>
      <c r="E1" s="842"/>
      <c r="F1" s="842"/>
      <c r="G1" s="842"/>
      <c r="H1" s="842"/>
      <c r="I1" s="842"/>
      <c r="J1" s="843"/>
    </row>
    <row r="2" spans="1:20" ht="16.5" customHeight="1" x14ac:dyDescent="0.4">
      <c r="A2" s="634" t="s">
        <v>2</v>
      </c>
      <c r="B2" s="634" t="s">
        <v>185</v>
      </c>
      <c r="D2" s="840" t="str">
        <f>事案の概要!D3</f>
        <v>令和●年(ワ)第●●●●号</v>
      </c>
      <c r="E2" s="840"/>
      <c r="F2" s="840"/>
      <c r="G2" s="840"/>
      <c r="H2" s="840"/>
      <c r="I2" s="321"/>
      <c r="K2" s="323" t="s">
        <v>6</v>
      </c>
      <c r="L2" s="324">
        <v>46023</v>
      </c>
      <c r="M2" s="325"/>
      <c r="N2" s="325"/>
      <c r="O2" s="325"/>
      <c r="P2" s="325"/>
      <c r="Q2" s="325"/>
      <c r="R2" s="325"/>
      <c r="S2" s="325"/>
    </row>
    <row r="3" spans="1:20" ht="18.75" customHeight="1" x14ac:dyDescent="0.4">
      <c r="A3" s="634" t="s">
        <v>2</v>
      </c>
      <c r="B3" s="634" t="s">
        <v>185</v>
      </c>
      <c r="D3" s="838" t="s">
        <v>186</v>
      </c>
      <c r="E3" s="838"/>
      <c r="F3" s="838"/>
      <c r="G3" s="838"/>
      <c r="H3" s="838"/>
      <c r="I3" s="321"/>
      <c r="J3" s="325"/>
      <c r="K3" s="326" t="s">
        <v>8</v>
      </c>
      <c r="L3" s="327" t="s">
        <v>9</v>
      </c>
      <c r="M3" s="325"/>
      <c r="N3" s="325"/>
      <c r="O3" s="325"/>
      <c r="P3" s="325"/>
      <c r="Q3" s="325"/>
      <c r="R3" s="325"/>
      <c r="S3" s="318"/>
    </row>
    <row r="4" spans="1:20" s="334" customFormat="1" ht="16.5" customHeight="1" x14ac:dyDescent="0.4">
      <c r="A4" s="635" t="s">
        <v>2</v>
      </c>
      <c r="B4" s="635" t="s">
        <v>185</v>
      </c>
      <c r="H4" s="335"/>
      <c r="J4" s="336"/>
      <c r="K4" s="336"/>
      <c r="L4" s="336"/>
      <c r="M4" s="336"/>
      <c r="N4" s="336"/>
      <c r="O4" s="336"/>
      <c r="P4" s="336"/>
      <c r="Q4" s="336"/>
      <c r="R4" s="336"/>
    </row>
    <row r="5" spans="1:20" s="334" customFormat="1" ht="16.5" customHeight="1" x14ac:dyDescent="0.4">
      <c r="A5" s="635" t="s">
        <v>2</v>
      </c>
      <c r="B5" s="635" t="s">
        <v>185</v>
      </c>
      <c r="D5" s="500" t="s">
        <v>187</v>
      </c>
      <c r="H5" s="335"/>
      <c r="J5" s="336"/>
      <c r="K5" s="336"/>
      <c r="L5" s="336"/>
      <c r="M5" s="336"/>
      <c r="N5" s="336"/>
      <c r="O5" s="336"/>
      <c r="P5" s="336"/>
      <c r="Q5" s="336"/>
      <c r="R5" s="336"/>
    </row>
    <row r="6" spans="1:20" s="334" customFormat="1" ht="16.5" customHeight="1" thickBot="1" x14ac:dyDescent="0.45">
      <c r="A6" s="635" t="s">
        <v>188</v>
      </c>
      <c r="B6" s="635" t="s">
        <v>185</v>
      </c>
      <c r="D6" s="337" t="s">
        <v>14</v>
      </c>
      <c r="E6" s="328"/>
      <c r="F6" s="328"/>
      <c r="G6" s="328"/>
      <c r="H6" s="328"/>
      <c r="K6" s="337" t="s">
        <v>16</v>
      </c>
      <c r="L6" s="337"/>
      <c r="M6" s="337" t="s">
        <v>62</v>
      </c>
      <c r="N6" s="337"/>
      <c r="O6" s="337" t="s">
        <v>63</v>
      </c>
      <c r="P6" s="337"/>
      <c r="Q6" s="337" t="s">
        <v>64</v>
      </c>
      <c r="R6" s="337"/>
      <c r="S6" s="337" t="s">
        <v>65</v>
      </c>
      <c r="T6" s="329"/>
    </row>
    <row r="7" spans="1:20" s="338" customFormat="1" ht="16.5" customHeight="1" thickBot="1" x14ac:dyDescent="0.45">
      <c r="A7" s="635" t="s">
        <v>188</v>
      </c>
      <c r="B7" s="635" t="s">
        <v>185</v>
      </c>
      <c r="D7" s="339" t="s">
        <v>42</v>
      </c>
      <c r="E7" s="340" t="s">
        <v>189</v>
      </c>
      <c r="F7" s="341" t="s">
        <v>46</v>
      </c>
      <c r="G7" s="341" t="s">
        <v>190</v>
      </c>
      <c r="H7" s="342" t="s">
        <v>191</v>
      </c>
      <c r="I7" s="340" t="s">
        <v>15</v>
      </c>
      <c r="J7" s="343" t="s">
        <v>69</v>
      </c>
      <c r="K7" s="344" t="s">
        <v>191</v>
      </c>
      <c r="L7" s="345" t="s">
        <v>69</v>
      </c>
      <c r="M7" s="344" t="s">
        <v>191</v>
      </c>
      <c r="N7" s="345" t="s">
        <v>69</v>
      </c>
      <c r="O7" s="344" t="s">
        <v>191</v>
      </c>
      <c r="P7" s="345" t="s">
        <v>69</v>
      </c>
      <c r="Q7" s="344" t="s">
        <v>191</v>
      </c>
      <c r="R7" s="345" t="s">
        <v>69</v>
      </c>
      <c r="S7" s="344" t="s">
        <v>191</v>
      </c>
      <c r="T7" s="345" t="s">
        <v>69</v>
      </c>
    </row>
    <row r="8" spans="1:20" s="333" customFormat="1" ht="16.5" customHeight="1" x14ac:dyDescent="0.4">
      <c r="A8" s="635" t="s">
        <v>188</v>
      </c>
      <c r="B8" s="635" t="s">
        <v>185</v>
      </c>
      <c r="D8" s="640" t="s">
        <v>192</v>
      </c>
      <c r="E8" s="642"/>
      <c r="F8" s="643"/>
      <c r="G8" s="346"/>
      <c r="H8" s="637"/>
      <c r="I8" s="381"/>
      <c r="J8" s="644"/>
      <c r="K8" s="645"/>
      <c r="L8" s="646"/>
      <c r="M8" s="645" t="str">
        <f>IF($H8="","",$H8)</f>
        <v/>
      </c>
      <c r="N8" s="646"/>
      <c r="O8" s="645" t="str">
        <f>IF($H8="","",$H8)</f>
        <v/>
      </c>
      <c r="P8" s="646"/>
      <c r="Q8" s="645" t="str">
        <f>IF($H8="","",$H8)</f>
        <v/>
      </c>
      <c r="R8" s="646"/>
      <c r="S8" s="645" t="str">
        <f>IF($H8="","",$H8)</f>
        <v/>
      </c>
      <c r="T8" s="646"/>
    </row>
    <row r="9" spans="1:20" s="333" customFormat="1" ht="16.5" customHeight="1" x14ac:dyDescent="0.4">
      <c r="A9" s="635" t="s">
        <v>188</v>
      </c>
      <c r="B9" s="635" t="str">
        <f>IF(H9="","00 入力なし(非表示推奨)","01 入力あり")</f>
        <v>00 入力なし(非表示推奨)</v>
      </c>
      <c r="D9" s="640" t="s">
        <v>192</v>
      </c>
      <c r="E9" s="642"/>
      <c r="F9" s="643"/>
      <c r="G9" s="346"/>
      <c r="H9" s="637"/>
      <c r="I9" s="381"/>
      <c r="J9" s="644"/>
      <c r="K9" s="645"/>
      <c r="L9" s="646"/>
      <c r="M9" s="645" t="str">
        <f>IF($H9="","",$H9)</f>
        <v/>
      </c>
      <c r="N9" s="646"/>
      <c r="O9" s="645" t="str">
        <f>IF($H9="","",$H9)</f>
        <v/>
      </c>
      <c r="P9" s="646"/>
      <c r="Q9" s="645" t="str">
        <f>IF($H9="","",$H9)</f>
        <v/>
      </c>
      <c r="R9" s="646"/>
      <c r="S9" s="645" t="str">
        <f>IF($H9="","",$H9)</f>
        <v/>
      </c>
      <c r="T9" s="646"/>
    </row>
    <row r="10" spans="1:20" s="334" customFormat="1" ht="16.5" customHeight="1" x14ac:dyDescent="0.4">
      <c r="A10" s="635" t="s">
        <v>188</v>
      </c>
      <c r="B10" s="635" t="str">
        <f t="shared" ref="B10:B73" si="0">IF(H10="","00 入力なし(非表示推奨)","01 入力あり")</f>
        <v>00 入力なし(非表示推奨)</v>
      </c>
      <c r="D10" s="641"/>
      <c r="E10" s="347"/>
      <c r="F10" s="348"/>
      <c r="G10" s="348"/>
      <c r="H10" s="349"/>
      <c r="I10" s="350"/>
      <c r="J10" s="351"/>
      <c r="K10" s="352"/>
      <c r="L10" s="647"/>
      <c r="M10" s="645" t="str">
        <f t="shared" ref="M10:S73" si="1">IF($H10="","",$H10)</f>
        <v/>
      </c>
      <c r="N10" s="647"/>
      <c r="O10" s="645" t="str">
        <f t="shared" si="1"/>
        <v/>
      </c>
      <c r="P10" s="647"/>
      <c r="Q10" s="645" t="str">
        <f t="shared" si="1"/>
        <v/>
      </c>
      <c r="R10" s="647"/>
      <c r="S10" s="645" t="str">
        <f t="shared" si="1"/>
        <v/>
      </c>
      <c r="T10" s="647"/>
    </row>
    <row r="11" spans="1:20" s="334" customFormat="1" ht="16.5" customHeight="1" x14ac:dyDescent="0.4">
      <c r="A11" s="635" t="s">
        <v>188</v>
      </c>
      <c r="B11" s="635" t="str">
        <f t="shared" si="0"/>
        <v>00 入力なし(非表示推奨)</v>
      </c>
      <c r="D11" s="641"/>
      <c r="E11" s="347"/>
      <c r="F11" s="348"/>
      <c r="G11" s="348"/>
      <c r="H11" s="349"/>
      <c r="I11" s="350"/>
      <c r="J11" s="351"/>
      <c r="K11" s="352"/>
      <c r="L11" s="647"/>
      <c r="M11" s="645" t="str">
        <f t="shared" si="1"/>
        <v/>
      </c>
      <c r="N11" s="647"/>
      <c r="O11" s="645" t="str">
        <f t="shared" si="1"/>
        <v/>
      </c>
      <c r="P11" s="647"/>
      <c r="Q11" s="645" t="str">
        <f t="shared" si="1"/>
        <v/>
      </c>
      <c r="R11" s="647"/>
      <c r="S11" s="645" t="str">
        <f t="shared" si="1"/>
        <v/>
      </c>
      <c r="T11" s="647"/>
    </row>
    <row r="12" spans="1:20" s="334" customFormat="1" ht="16.5" customHeight="1" x14ac:dyDescent="0.4">
      <c r="A12" s="635" t="s">
        <v>188</v>
      </c>
      <c r="B12" s="635" t="str">
        <f t="shared" si="0"/>
        <v>00 入力なし(非表示推奨)</v>
      </c>
      <c r="D12" s="641"/>
      <c r="E12" s="347"/>
      <c r="F12" s="348"/>
      <c r="G12" s="348"/>
      <c r="H12" s="349"/>
      <c r="I12" s="350"/>
      <c r="J12" s="351"/>
      <c r="K12" s="352"/>
      <c r="L12" s="647"/>
      <c r="M12" s="645" t="str">
        <f t="shared" si="1"/>
        <v/>
      </c>
      <c r="N12" s="647"/>
      <c r="O12" s="645" t="str">
        <f t="shared" si="1"/>
        <v/>
      </c>
      <c r="P12" s="647"/>
      <c r="Q12" s="645" t="str">
        <f t="shared" si="1"/>
        <v/>
      </c>
      <c r="R12" s="647"/>
      <c r="S12" s="645" t="str">
        <f t="shared" si="1"/>
        <v/>
      </c>
      <c r="T12" s="647"/>
    </row>
    <row r="13" spans="1:20" s="334" customFormat="1" ht="16.5" customHeight="1" x14ac:dyDescent="0.4">
      <c r="A13" s="635" t="s">
        <v>188</v>
      </c>
      <c r="B13" s="635" t="str">
        <f t="shared" si="0"/>
        <v>00 入力なし(非表示推奨)</v>
      </c>
      <c r="D13" s="641"/>
      <c r="E13" s="347"/>
      <c r="F13" s="348"/>
      <c r="G13" s="348"/>
      <c r="H13" s="349"/>
      <c r="I13" s="350"/>
      <c r="J13" s="351"/>
      <c r="K13" s="352"/>
      <c r="L13" s="647"/>
      <c r="M13" s="645" t="str">
        <f t="shared" si="1"/>
        <v/>
      </c>
      <c r="N13" s="647"/>
      <c r="O13" s="645" t="str">
        <f t="shared" si="1"/>
        <v/>
      </c>
      <c r="P13" s="647"/>
      <c r="Q13" s="645" t="str">
        <f t="shared" si="1"/>
        <v/>
      </c>
      <c r="R13" s="647"/>
      <c r="S13" s="645" t="str">
        <f t="shared" si="1"/>
        <v/>
      </c>
      <c r="T13" s="647"/>
    </row>
    <row r="14" spans="1:20" s="334" customFormat="1" ht="16.5" customHeight="1" x14ac:dyDescent="0.4">
      <c r="A14" s="635" t="s">
        <v>188</v>
      </c>
      <c r="B14" s="635" t="str">
        <f t="shared" si="0"/>
        <v>00 入力なし(非表示推奨)</v>
      </c>
      <c r="D14" s="641"/>
      <c r="E14" s="347"/>
      <c r="F14" s="348"/>
      <c r="G14" s="348"/>
      <c r="H14" s="349"/>
      <c r="I14" s="350"/>
      <c r="J14" s="351"/>
      <c r="K14" s="352"/>
      <c r="L14" s="647"/>
      <c r="M14" s="645" t="str">
        <f t="shared" si="1"/>
        <v/>
      </c>
      <c r="N14" s="647"/>
      <c r="O14" s="645" t="str">
        <f t="shared" si="1"/>
        <v/>
      </c>
      <c r="P14" s="647"/>
      <c r="Q14" s="645" t="str">
        <f t="shared" si="1"/>
        <v/>
      </c>
      <c r="R14" s="647"/>
      <c r="S14" s="645" t="str">
        <f t="shared" si="1"/>
        <v/>
      </c>
      <c r="T14" s="647"/>
    </row>
    <row r="15" spans="1:20" s="334" customFormat="1" ht="16.5" customHeight="1" x14ac:dyDescent="0.4">
      <c r="A15" s="635" t="s">
        <v>188</v>
      </c>
      <c r="B15" s="635" t="str">
        <f t="shared" si="0"/>
        <v>00 入力なし(非表示推奨)</v>
      </c>
      <c r="D15" s="641"/>
      <c r="E15" s="347"/>
      <c r="F15" s="348"/>
      <c r="G15" s="348"/>
      <c r="H15" s="349"/>
      <c r="I15" s="350"/>
      <c r="J15" s="351"/>
      <c r="K15" s="352"/>
      <c r="L15" s="647"/>
      <c r="M15" s="645" t="str">
        <f t="shared" si="1"/>
        <v/>
      </c>
      <c r="N15" s="647"/>
      <c r="O15" s="645" t="str">
        <f t="shared" si="1"/>
        <v/>
      </c>
      <c r="P15" s="647"/>
      <c r="Q15" s="645" t="str">
        <f t="shared" si="1"/>
        <v/>
      </c>
      <c r="R15" s="647"/>
      <c r="S15" s="645" t="str">
        <f t="shared" si="1"/>
        <v/>
      </c>
      <c r="T15" s="647"/>
    </row>
    <row r="16" spans="1:20" s="334" customFormat="1" ht="16.5" customHeight="1" x14ac:dyDescent="0.4">
      <c r="A16" s="635" t="s">
        <v>188</v>
      </c>
      <c r="B16" s="635" t="str">
        <f t="shared" si="0"/>
        <v>00 入力なし(非表示推奨)</v>
      </c>
      <c r="D16" s="641"/>
      <c r="E16" s="347"/>
      <c r="F16" s="348"/>
      <c r="G16" s="348"/>
      <c r="H16" s="349"/>
      <c r="I16" s="350"/>
      <c r="J16" s="351"/>
      <c r="K16" s="352"/>
      <c r="L16" s="647"/>
      <c r="M16" s="645" t="str">
        <f t="shared" si="1"/>
        <v/>
      </c>
      <c r="N16" s="647"/>
      <c r="O16" s="645" t="str">
        <f t="shared" si="1"/>
        <v/>
      </c>
      <c r="P16" s="647"/>
      <c r="Q16" s="645" t="str">
        <f t="shared" si="1"/>
        <v/>
      </c>
      <c r="R16" s="647"/>
      <c r="S16" s="645" t="str">
        <f t="shared" si="1"/>
        <v/>
      </c>
      <c r="T16" s="647"/>
    </row>
    <row r="17" spans="1:20" s="334" customFormat="1" ht="16.5" customHeight="1" x14ac:dyDescent="0.4">
      <c r="A17" s="635" t="s">
        <v>188</v>
      </c>
      <c r="B17" s="635" t="str">
        <f t="shared" si="0"/>
        <v>00 入力なし(非表示推奨)</v>
      </c>
      <c r="D17" s="641"/>
      <c r="E17" s="347"/>
      <c r="F17" s="348"/>
      <c r="G17" s="348"/>
      <c r="H17" s="349"/>
      <c r="I17" s="350"/>
      <c r="J17" s="351"/>
      <c r="K17" s="352"/>
      <c r="L17" s="647"/>
      <c r="M17" s="645" t="str">
        <f t="shared" si="1"/>
        <v/>
      </c>
      <c r="N17" s="647"/>
      <c r="O17" s="645" t="str">
        <f t="shared" si="1"/>
        <v/>
      </c>
      <c r="P17" s="647"/>
      <c r="Q17" s="645" t="str">
        <f t="shared" si="1"/>
        <v/>
      </c>
      <c r="R17" s="647"/>
      <c r="S17" s="645" t="str">
        <f t="shared" si="1"/>
        <v/>
      </c>
      <c r="T17" s="647"/>
    </row>
    <row r="18" spans="1:20" s="334" customFormat="1" ht="16.5" customHeight="1" x14ac:dyDescent="0.4">
      <c r="A18" s="635" t="s">
        <v>188</v>
      </c>
      <c r="B18" s="635" t="str">
        <f t="shared" si="0"/>
        <v>00 入力なし(非表示推奨)</v>
      </c>
      <c r="D18" s="641"/>
      <c r="E18" s="347"/>
      <c r="F18" s="348"/>
      <c r="G18" s="348"/>
      <c r="H18" s="349"/>
      <c r="I18" s="350"/>
      <c r="J18" s="351"/>
      <c r="K18" s="352"/>
      <c r="L18" s="647"/>
      <c r="M18" s="645" t="str">
        <f t="shared" si="1"/>
        <v/>
      </c>
      <c r="N18" s="647"/>
      <c r="O18" s="645" t="str">
        <f t="shared" si="1"/>
        <v/>
      </c>
      <c r="P18" s="647"/>
      <c r="Q18" s="645" t="str">
        <f t="shared" si="1"/>
        <v/>
      </c>
      <c r="R18" s="647"/>
      <c r="S18" s="645" t="str">
        <f t="shared" si="1"/>
        <v/>
      </c>
      <c r="T18" s="647"/>
    </row>
    <row r="19" spans="1:20" s="334" customFormat="1" ht="16.5" customHeight="1" x14ac:dyDescent="0.4">
      <c r="A19" s="635" t="s">
        <v>188</v>
      </c>
      <c r="B19" s="635" t="str">
        <f t="shared" si="0"/>
        <v>00 入力なし(非表示推奨)</v>
      </c>
      <c r="D19" s="641"/>
      <c r="E19" s="347"/>
      <c r="F19" s="348"/>
      <c r="G19" s="348"/>
      <c r="H19" s="349"/>
      <c r="I19" s="350"/>
      <c r="J19" s="351"/>
      <c r="K19" s="352"/>
      <c r="L19" s="647"/>
      <c r="M19" s="645" t="str">
        <f t="shared" si="1"/>
        <v/>
      </c>
      <c r="N19" s="647"/>
      <c r="O19" s="645" t="str">
        <f t="shared" si="1"/>
        <v/>
      </c>
      <c r="P19" s="647"/>
      <c r="Q19" s="645" t="str">
        <f t="shared" si="1"/>
        <v/>
      </c>
      <c r="R19" s="647"/>
      <c r="S19" s="645" t="str">
        <f t="shared" si="1"/>
        <v/>
      </c>
      <c r="T19" s="647"/>
    </row>
    <row r="20" spans="1:20" s="334" customFormat="1" ht="16.5" customHeight="1" x14ac:dyDescent="0.4">
      <c r="A20" s="635" t="s">
        <v>188</v>
      </c>
      <c r="B20" s="635" t="str">
        <f t="shared" si="0"/>
        <v>00 入力なし(非表示推奨)</v>
      </c>
      <c r="D20" s="641"/>
      <c r="E20" s="347"/>
      <c r="F20" s="348"/>
      <c r="G20" s="348"/>
      <c r="H20" s="349"/>
      <c r="I20" s="350"/>
      <c r="J20" s="351"/>
      <c r="K20" s="352"/>
      <c r="L20" s="647"/>
      <c r="M20" s="645" t="str">
        <f t="shared" si="1"/>
        <v/>
      </c>
      <c r="N20" s="647"/>
      <c r="O20" s="645" t="str">
        <f t="shared" si="1"/>
        <v/>
      </c>
      <c r="P20" s="647"/>
      <c r="Q20" s="645" t="str">
        <f t="shared" si="1"/>
        <v/>
      </c>
      <c r="R20" s="647"/>
      <c r="S20" s="645" t="str">
        <f t="shared" si="1"/>
        <v/>
      </c>
      <c r="T20" s="647"/>
    </row>
    <row r="21" spans="1:20" s="334" customFormat="1" ht="16.5" customHeight="1" x14ac:dyDescent="0.4">
      <c r="A21" s="635" t="s">
        <v>188</v>
      </c>
      <c r="B21" s="635" t="str">
        <f t="shared" si="0"/>
        <v>00 入力なし(非表示推奨)</v>
      </c>
      <c r="D21" s="641"/>
      <c r="E21" s="347"/>
      <c r="F21" s="348"/>
      <c r="G21" s="348"/>
      <c r="H21" s="349"/>
      <c r="I21" s="350"/>
      <c r="J21" s="353"/>
      <c r="K21" s="352"/>
      <c r="L21" s="647"/>
      <c r="M21" s="645" t="str">
        <f t="shared" si="1"/>
        <v/>
      </c>
      <c r="N21" s="647"/>
      <c r="O21" s="645" t="str">
        <f t="shared" si="1"/>
        <v/>
      </c>
      <c r="P21" s="647"/>
      <c r="Q21" s="645" t="str">
        <f t="shared" si="1"/>
        <v/>
      </c>
      <c r="R21" s="647"/>
      <c r="S21" s="645" t="str">
        <f t="shared" si="1"/>
        <v/>
      </c>
      <c r="T21" s="647"/>
    </row>
    <row r="22" spans="1:20" s="334" customFormat="1" ht="16.5" customHeight="1" x14ac:dyDescent="0.4">
      <c r="A22" s="635" t="s">
        <v>188</v>
      </c>
      <c r="B22" s="635" t="str">
        <f t="shared" si="0"/>
        <v>00 入力なし(非表示推奨)</v>
      </c>
      <c r="D22" s="641"/>
      <c r="E22" s="347"/>
      <c r="F22" s="348"/>
      <c r="G22" s="348"/>
      <c r="H22" s="349"/>
      <c r="I22" s="350"/>
      <c r="J22" s="353"/>
      <c r="K22" s="352"/>
      <c r="L22" s="647"/>
      <c r="M22" s="645" t="str">
        <f t="shared" si="1"/>
        <v/>
      </c>
      <c r="N22" s="647"/>
      <c r="O22" s="645" t="str">
        <f t="shared" si="1"/>
        <v/>
      </c>
      <c r="P22" s="647"/>
      <c r="Q22" s="645" t="str">
        <f t="shared" si="1"/>
        <v/>
      </c>
      <c r="R22" s="647"/>
      <c r="S22" s="645" t="str">
        <f t="shared" si="1"/>
        <v/>
      </c>
      <c r="T22" s="647"/>
    </row>
    <row r="23" spans="1:20" s="334" customFormat="1" ht="16.5" customHeight="1" x14ac:dyDescent="0.4">
      <c r="A23" s="635" t="s">
        <v>188</v>
      </c>
      <c r="B23" s="635" t="str">
        <f t="shared" si="0"/>
        <v>00 入力なし(非表示推奨)</v>
      </c>
      <c r="D23" s="641"/>
      <c r="E23" s="347"/>
      <c r="F23" s="348"/>
      <c r="G23" s="348"/>
      <c r="H23" s="349"/>
      <c r="I23" s="350"/>
      <c r="J23" s="351"/>
      <c r="K23" s="352"/>
      <c r="L23" s="647"/>
      <c r="M23" s="645" t="str">
        <f t="shared" si="1"/>
        <v/>
      </c>
      <c r="N23" s="647"/>
      <c r="O23" s="645" t="str">
        <f t="shared" si="1"/>
        <v/>
      </c>
      <c r="P23" s="647"/>
      <c r="Q23" s="645" t="str">
        <f t="shared" si="1"/>
        <v/>
      </c>
      <c r="R23" s="647"/>
      <c r="S23" s="645" t="str">
        <f t="shared" si="1"/>
        <v/>
      </c>
      <c r="T23" s="647"/>
    </row>
    <row r="24" spans="1:20" s="334" customFormat="1" ht="16.5" customHeight="1" x14ac:dyDescent="0.4">
      <c r="A24" s="635" t="s">
        <v>188</v>
      </c>
      <c r="B24" s="635" t="str">
        <f t="shared" si="0"/>
        <v>00 入力なし(非表示推奨)</v>
      </c>
      <c r="D24" s="641"/>
      <c r="E24" s="347"/>
      <c r="F24" s="348"/>
      <c r="G24" s="348"/>
      <c r="H24" s="349"/>
      <c r="I24" s="350"/>
      <c r="J24" s="351"/>
      <c r="K24" s="352"/>
      <c r="L24" s="647"/>
      <c r="M24" s="645" t="str">
        <f t="shared" si="1"/>
        <v/>
      </c>
      <c r="N24" s="647"/>
      <c r="O24" s="645" t="str">
        <f t="shared" si="1"/>
        <v/>
      </c>
      <c r="P24" s="647"/>
      <c r="Q24" s="645" t="str">
        <f t="shared" si="1"/>
        <v/>
      </c>
      <c r="R24" s="647"/>
      <c r="S24" s="645" t="str">
        <f t="shared" si="1"/>
        <v/>
      </c>
      <c r="T24" s="647"/>
    </row>
    <row r="25" spans="1:20" s="334" customFormat="1" ht="16.5" customHeight="1" x14ac:dyDescent="0.4">
      <c r="A25" s="635" t="s">
        <v>188</v>
      </c>
      <c r="B25" s="635" t="str">
        <f t="shared" si="0"/>
        <v>00 入力なし(非表示推奨)</v>
      </c>
      <c r="D25" s="641"/>
      <c r="E25" s="347"/>
      <c r="F25" s="348"/>
      <c r="G25" s="348"/>
      <c r="H25" s="349"/>
      <c r="I25" s="350"/>
      <c r="J25" s="353"/>
      <c r="K25" s="352"/>
      <c r="L25" s="647"/>
      <c r="M25" s="645" t="str">
        <f t="shared" si="1"/>
        <v/>
      </c>
      <c r="N25" s="647"/>
      <c r="O25" s="645" t="str">
        <f t="shared" si="1"/>
        <v/>
      </c>
      <c r="P25" s="647"/>
      <c r="Q25" s="645" t="str">
        <f t="shared" si="1"/>
        <v/>
      </c>
      <c r="R25" s="647"/>
      <c r="S25" s="645" t="str">
        <f t="shared" si="1"/>
        <v/>
      </c>
      <c r="T25" s="647"/>
    </row>
    <row r="26" spans="1:20" s="334" customFormat="1" ht="16.5" customHeight="1" x14ac:dyDescent="0.4">
      <c r="A26" s="635" t="s">
        <v>188</v>
      </c>
      <c r="B26" s="635" t="str">
        <f t="shared" si="0"/>
        <v>00 入力なし(非表示推奨)</v>
      </c>
      <c r="D26" s="641"/>
      <c r="E26" s="347"/>
      <c r="F26" s="348"/>
      <c r="G26" s="348"/>
      <c r="H26" s="349"/>
      <c r="I26" s="350"/>
      <c r="J26" s="353"/>
      <c r="K26" s="352"/>
      <c r="L26" s="647"/>
      <c r="M26" s="645" t="str">
        <f t="shared" si="1"/>
        <v/>
      </c>
      <c r="N26" s="647"/>
      <c r="O26" s="645" t="str">
        <f t="shared" si="1"/>
        <v/>
      </c>
      <c r="P26" s="647"/>
      <c r="Q26" s="645" t="str">
        <f t="shared" si="1"/>
        <v/>
      </c>
      <c r="R26" s="647"/>
      <c r="S26" s="645" t="str">
        <f t="shared" si="1"/>
        <v/>
      </c>
      <c r="T26" s="647"/>
    </row>
    <row r="27" spans="1:20" s="334" customFormat="1" ht="16.5" customHeight="1" x14ac:dyDescent="0.4">
      <c r="A27" s="635" t="s">
        <v>188</v>
      </c>
      <c r="B27" s="635" t="str">
        <f t="shared" si="0"/>
        <v>00 入力なし(非表示推奨)</v>
      </c>
      <c r="D27" s="641"/>
      <c r="E27" s="347"/>
      <c r="F27" s="348"/>
      <c r="G27" s="348"/>
      <c r="H27" s="349"/>
      <c r="I27" s="350"/>
      <c r="J27" s="353"/>
      <c r="K27" s="352"/>
      <c r="L27" s="647"/>
      <c r="M27" s="645" t="str">
        <f t="shared" si="1"/>
        <v/>
      </c>
      <c r="N27" s="647"/>
      <c r="O27" s="645" t="str">
        <f t="shared" si="1"/>
        <v/>
      </c>
      <c r="P27" s="647"/>
      <c r="Q27" s="645" t="str">
        <f t="shared" si="1"/>
        <v/>
      </c>
      <c r="R27" s="647"/>
      <c r="S27" s="645" t="str">
        <f t="shared" si="1"/>
        <v/>
      </c>
      <c r="T27" s="647"/>
    </row>
    <row r="28" spans="1:20" s="334" customFormat="1" ht="16.5" customHeight="1" x14ac:dyDescent="0.4">
      <c r="A28" s="635" t="s">
        <v>188</v>
      </c>
      <c r="B28" s="635" t="str">
        <f t="shared" si="0"/>
        <v>00 入力なし(非表示推奨)</v>
      </c>
      <c r="D28" s="641"/>
      <c r="E28" s="347"/>
      <c r="F28" s="348"/>
      <c r="G28" s="348"/>
      <c r="H28" s="349"/>
      <c r="I28" s="350"/>
      <c r="J28" s="353"/>
      <c r="K28" s="352"/>
      <c r="L28" s="647"/>
      <c r="M28" s="645" t="str">
        <f t="shared" si="1"/>
        <v/>
      </c>
      <c r="N28" s="647"/>
      <c r="O28" s="645" t="str">
        <f t="shared" si="1"/>
        <v/>
      </c>
      <c r="P28" s="647"/>
      <c r="Q28" s="645" t="str">
        <f t="shared" si="1"/>
        <v/>
      </c>
      <c r="R28" s="647"/>
      <c r="S28" s="645" t="str">
        <f t="shared" si="1"/>
        <v/>
      </c>
      <c r="T28" s="647"/>
    </row>
    <row r="29" spans="1:20" s="334" customFormat="1" ht="16.5" customHeight="1" x14ac:dyDescent="0.4">
      <c r="A29" s="635" t="s">
        <v>188</v>
      </c>
      <c r="B29" s="635" t="str">
        <f t="shared" si="0"/>
        <v>00 入力なし(非表示推奨)</v>
      </c>
      <c r="D29" s="641"/>
      <c r="E29" s="347"/>
      <c r="F29" s="348"/>
      <c r="G29" s="348"/>
      <c r="H29" s="349"/>
      <c r="I29" s="350"/>
      <c r="J29" s="353"/>
      <c r="K29" s="352"/>
      <c r="L29" s="647"/>
      <c r="M29" s="645" t="str">
        <f t="shared" si="1"/>
        <v/>
      </c>
      <c r="N29" s="647"/>
      <c r="O29" s="645" t="str">
        <f t="shared" si="1"/>
        <v/>
      </c>
      <c r="P29" s="647"/>
      <c r="Q29" s="645" t="str">
        <f t="shared" si="1"/>
        <v/>
      </c>
      <c r="R29" s="647"/>
      <c r="S29" s="645" t="str">
        <f t="shared" si="1"/>
        <v/>
      </c>
      <c r="T29" s="647"/>
    </row>
    <row r="30" spans="1:20" s="334" customFormat="1" ht="16.5" customHeight="1" x14ac:dyDescent="0.4">
      <c r="A30" s="635" t="s">
        <v>188</v>
      </c>
      <c r="B30" s="635" t="str">
        <f t="shared" si="0"/>
        <v>00 入力なし(非表示推奨)</v>
      </c>
      <c r="D30" s="641"/>
      <c r="E30" s="347"/>
      <c r="F30" s="348"/>
      <c r="G30" s="348"/>
      <c r="H30" s="349"/>
      <c r="I30" s="350"/>
      <c r="J30" s="353"/>
      <c r="K30" s="352"/>
      <c r="L30" s="647"/>
      <c r="M30" s="645" t="str">
        <f t="shared" si="1"/>
        <v/>
      </c>
      <c r="N30" s="647"/>
      <c r="O30" s="645" t="str">
        <f t="shared" si="1"/>
        <v/>
      </c>
      <c r="P30" s="647"/>
      <c r="Q30" s="645" t="str">
        <f t="shared" si="1"/>
        <v/>
      </c>
      <c r="R30" s="647"/>
      <c r="S30" s="645" t="str">
        <f t="shared" si="1"/>
        <v/>
      </c>
      <c r="T30" s="647"/>
    </row>
    <row r="31" spans="1:20" s="334" customFormat="1" ht="16.5" customHeight="1" x14ac:dyDescent="0.4">
      <c r="A31" s="635" t="s">
        <v>188</v>
      </c>
      <c r="B31" s="635" t="str">
        <f t="shared" si="0"/>
        <v>00 入力なし(非表示推奨)</v>
      </c>
      <c r="D31" s="641"/>
      <c r="E31" s="347"/>
      <c r="F31" s="348"/>
      <c r="G31" s="348"/>
      <c r="H31" s="349"/>
      <c r="I31" s="350"/>
      <c r="J31" s="353"/>
      <c r="K31" s="352"/>
      <c r="L31" s="647"/>
      <c r="M31" s="645" t="str">
        <f t="shared" si="1"/>
        <v/>
      </c>
      <c r="N31" s="647"/>
      <c r="O31" s="645" t="str">
        <f t="shared" si="1"/>
        <v/>
      </c>
      <c r="P31" s="647"/>
      <c r="Q31" s="645" t="str">
        <f t="shared" si="1"/>
        <v/>
      </c>
      <c r="R31" s="647"/>
      <c r="S31" s="645" t="str">
        <f t="shared" si="1"/>
        <v/>
      </c>
      <c r="T31" s="647"/>
    </row>
    <row r="32" spans="1:20" s="334" customFormat="1" ht="16.5" customHeight="1" x14ac:dyDescent="0.4">
      <c r="A32" s="635" t="s">
        <v>188</v>
      </c>
      <c r="B32" s="635" t="str">
        <f t="shared" si="0"/>
        <v>00 入力なし(非表示推奨)</v>
      </c>
      <c r="D32" s="641"/>
      <c r="E32" s="347"/>
      <c r="F32" s="348"/>
      <c r="G32" s="348"/>
      <c r="H32" s="349"/>
      <c r="I32" s="350"/>
      <c r="J32" s="351"/>
      <c r="K32" s="352"/>
      <c r="L32" s="647"/>
      <c r="M32" s="645" t="str">
        <f t="shared" si="1"/>
        <v/>
      </c>
      <c r="N32" s="647"/>
      <c r="O32" s="645" t="str">
        <f t="shared" si="1"/>
        <v/>
      </c>
      <c r="P32" s="647"/>
      <c r="Q32" s="645" t="str">
        <f t="shared" si="1"/>
        <v/>
      </c>
      <c r="R32" s="647"/>
      <c r="S32" s="645" t="str">
        <f t="shared" si="1"/>
        <v/>
      </c>
      <c r="T32" s="647"/>
    </row>
    <row r="33" spans="1:20" s="334" customFormat="1" ht="16.5" customHeight="1" x14ac:dyDescent="0.4">
      <c r="A33" s="635" t="s">
        <v>188</v>
      </c>
      <c r="B33" s="635" t="str">
        <f t="shared" si="0"/>
        <v>00 入力なし(非表示推奨)</v>
      </c>
      <c r="D33" s="641"/>
      <c r="E33" s="347"/>
      <c r="F33" s="348"/>
      <c r="G33" s="348"/>
      <c r="H33" s="349"/>
      <c r="I33" s="350"/>
      <c r="J33" s="351"/>
      <c r="K33" s="352"/>
      <c r="L33" s="647"/>
      <c r="M33" s="645" t="str">
        <f t="shared" si="1"/>
        <v/>
      </c>
      <c r="N33" s="647"/>
      <c r="O33" s="645" t="str">
        <f t="shared" si="1"/>
        <v/>
      </c>
      <c r="P33" s="647"/>
      <c r="Q33" s="645" t="str">
        <f t="shared" si="1"/>
        <v/>
      </c>
      <c r="R33" s="647"/>
      <c r="S33" s="645" t="str">
        <f t="shared" si="1"/>
        <v/>
      </c>
      <c r="T33" s="647"/>
    </row>
    <row r="34" spans="1:20" s="334" customFormat="1" ht="16.5" customHeight="1" x14ac:dyDescent="0.4">
      <c r="A34" s="635" t="s">
        <v>188</v>
      </c>
      <c r="B34" s="635" t="str">
        <f t="shared" si="0"/>
        <v>00 入力なし(非表示推奨)</v>
      </c>
      <c r="D34" s="641"/>
      <c r="E34" s="347"/>
      <c r="F34" s="348"/>
      <c r="G34" s="348"/>
      <c r="H34" s="349"/>
      <c r="I34" s="350"/>
      <c r="J34" s="351"/>
      <c r="K34" s="352"/>
      <c r="L34" s="647"/>
      <c r="M34" s="645" t="str">
        <f t="shared" si="1"/>
        <v/>
      </c>
      <c r="N34" s="647"/>
      <c r="O34" s="645" t="str">
        <f t="shared" si="1"/>
        <v/>
      </c>
      <c r="P34" s="647"/>
      <c r="Q34" s="645" t="str">
        <f t="shared" si="1"/>
        <v/>
      </c>
      <c r="R34" s="647"/>
      <c r="S34" s="645" t="str">
        <f t="shared" si="1"/>
        <v/>
      </c>
      <c r="T34" s="647"/>
    </row>
    <row r="35" spans="1:20" s="334" customFormat="1" ht="16.5" customHeight="1" x14ac:dyDescent="0.4">
      <c r="A35" s="635" t="s">
        <v>188</v>
      </c>
      <c r="B35" s="635" t="str">
        <f t="shared" si="0"/>
        <v>00 入力なし(非表示推奨)</v>
      </c>
      <c r="D35" s="641"/>
      <c r="E35" s="347"/>
      <c r="F35" s="348"/>
      <c r="G35" s="348"/>
      <c r="H35" s="349"/>
      <c r="I35" s="350"/>
      <c r="J35" s="351"/>
      <c r="K35" s="352"/>
      <c r="L35" s="647"/>
      <c r="M35" s="645" t="str">
        <f t="shared" si="1"/>
        <v/>
      </c>
      <c r="N35" s="647"/>
      <c r="O35" s="645" t="str">
        <f t="shared" si="1"/>
        <v/>
      </c>
      <c r="P35" s="647"/>
      <c r="Q35" s="645" t="str">
        <f t="shared" si="1"/>
        <v/>
      </c>
      <c r="R35" s="647"/>
      <c r="S35" s="645" t="str">
        <f t="shared" si="1"/>
        <v/>
      </c>
      <c r="T35" s="647"/>
    </row>
    <row r="36" spans="1:20" s="334" customFormat="1" ht="16.5" customHeight="1" x14ac:dyDescent="0.4">
      <c r="A36" s="635" t="s">
        <v>188</v>
      </c>
      <c r="B36" s="635" t="str">
        <f t="shared" si="0"/>
        <v>00 入力なし(非表示推奨)</v>
      </c>
      <c r="D36" s="641"/>
      <c r="E36" s="347"/>
      <c r="F36" s="348"/>
      <c r="G36" s="348"/>
      <c r="H36" s="349"/>
      <c r="I36" s="350"/>
      <c r="J36" s="351"/>
      <c r="K36" s="352"/>
      <c r="L36" s="647"/>
      <c r="M36" s="645" t="str">
        <f t="shared" si="1"/>
        <v/>
      </c>
      <c r="N36" s="647"/>
      <c r="O36" s="645" t="str">
        <f t="shared" si="1"/>
        <v/>
      </c>
      <c r="P36" s="647"/>
      <c r="Q36" s="645" t="str">
        <f t="shared" si="1"/>
        <v/>
      </c>
      <c r="R36" s="647"/>
      <c r="S36" s="645" t="str">
        <f t="shared" si="1"/>
        <v/>
      </c>
      <c r="T36" s="647"/>
    </row>
    <row r="37" spans="1:20" s="334" customFormat="1" ht="16.5" customHeight="1" x14ac:dyDescent="0.4">
      <c r="A37" s="635" t="s">
        <v>188</v>
      </c>
      <c r="B37" s="635" t="str">
        <f t="shared" si="0"/>
        <v>00 入力なし(非表示推奨)</v>
      </c>
      <c r="D37" s="641"/>
      <c r="E37" s="347"/>
      <c r="F37" s="348"/>
      <c r="G37" s="348"/>
      <c r="H37" s="349"/>
      <c r="I37" s="350"/>
      <c r="J37" s="353"/>
      <c r="K37" s="352"/>
      <c r="L37" s="647"/>
      <c r="M37" s="645" t="str">
        <f t="shared" si="1"/>
        <v/>
      </c>
      <c r="N37" s="647"/>
      <c r="O37" s="645" t="str">
        <f t="shared" si="1"/>
        <v/>
      </c>
      <c r="P37" s="647"/>
      <c r="Q37" s="645" t="str">
        <f t="shared" si="1"/>
        <v/>
      </c>
      <c r="R37" s="647"/>
      <c r="S37" s="645" t="str">
        <f t="shared" si="1"/>
        <v/>
      </c>
      <c r="T37" s="647"/>
    </row>
    <row r="38" spans="1:20" s="334" customFormat="1" ht="16.5" customHeight="1" x14ac:dyDescent="0.4">
      <c r="A38" s="635" t="s">
        <v>188</v>
      </c>
      <c r="B38" s="635" t="str">
        <f t="shared" si="0"/>
        <v>00 入力なし(非表示推奨)</v>
      </c>
      <c r="D38" s="641"/>
      <c r="E38" s="347"/>
      <c r="F38" s="348"/>
      <c r="G38" s="348"/>
      <c r="H38" s="349"/>
      <c r="I38" s="350"/>
      <c r="J38" s="353"/>
      <c r="K38" s="352"/>
      <c r="L38" s="647"/>
      <c r="M38" s="645" t="str">
        <f t="shared" si="1"/>
        <v/>
      </c>
      <c r="N38" s="647"/>
      <c r="O38" s="645" t="str">
        <f t="shared" si="1"/>
        <v/>
      </c>
      <c r="P38" s="647"/>
      <c r="Q38" s="645" t="str">
        <f t="shared" si="1"/>
        <v/>
      </c>
      <c r="R38" s="647"/>
      <c r="S38" s="645" t="str">
        <f t="shared" si="1"/>
        <v/>
      </c>
      <c r="T38" s="647"/>
    </row>
    <row r="39" spans="1:20" s="334" customFormat="1" ht="16.5" customHeight="1" x14ac:dyDescent="0.4">
      <c r="A39" s="635" t="s">
        <v>188</v>
      </c>
      <c r="B39" s="635" t="str">
        <f t="shared" si="0"/>
        <v>00 入力なし(非表示推奨)</v>
      </c>
      <c r="D39" s="641"/>
      <c r="E39" s="347"/>
      <c r="F39" s="348"/>
      <c r="G39" s="348"/>
      <c r="H39" s="349"/>
      <c r="I39" s="350"/>
      <c r="J39" s="351"/>
      <c r="K39" s="352"/>
      <c r="L39" s="647"/>
      <c r="M39" s="645" t="str">
        <f t="shared" si="1"/>
        <v/>
      </c>
      <c r="N39" s="647"/>
      <c r="O39" s="645" t="str">
        <f t="shared" si="1"/>
        <v/>
      </c>
      <c r="P39" s="647"/>
      <c r="Q39" s="645" t="str">
        <f t="shared" si="1"/>
        <v/>
      </c>
      <c r="R39" s="647"/>
      <c r="S39" s="645" t="str">
        <f t="shared" si="1"/>
        <v/>
      </c>
      <c r="T39" s="647"/>
    </row>
    <row r="40" spans="1:20" s="334" customFormat="1" ht="16.5" customHeight="1" x14ac:dyDescent="0.4">
      <c r="A40" s="635" t="s">
        <v>188</v>
      </c>
      <c r="B40" s="635" t="str">
        <f t="shared" si="0"/>
        <v>00 入力なし(非表示推奨)</v>
      </c>
      <c r="D40" s="641"/>
      <c r="E40" s="347"/>
      <c r="F40" s="348"/>
      <c r="G40" s="348"/>
      <c r="H40" s="349"/>
      <c r="I40" s="350"/>
      <c r="J40" s="351"/>
      <c r="K40" s="352"/>
      <c r="L40" s="647"/>
      <c r="M40" s="645" t="str">
        <f t="shared" si="1"/>
        <v/>
      </c>
      <c r="N40" s="647"/>
      <c r="O40" s="645" t="str">
        <f t="shared" si="1"/>
        <v/>
      </c>
      <c r="P40" s="647"/>
      <c r="Q40" s="645" t="str">
        <f t="shared" si="1"/>
        <v/>
      </c>
      <c r="R40" s="647"/>
      <c r="S40" s="645" t="str">
        <f t="shared" si="1"/>
        <v/>
      </c>
      <c r="T40" s="647"/>
    </row>
    <row r="41" spans="1:20" s="334" customFormat="1" ht="16.5" customHeight="1" x14ac:dyDescent="0.4">
      <c r="A41" s="635" t="s">
        <v>188</v>
      </c>
      <c r="B41" s="635" t="str">
        <f t="shared" si="0"/>
        <v>00 入力なし(非表示推奨)</v>
      </c>
      <c r="D41" s="641"/>
      <c r="E41" s="347"/>
      <c r="F41" s="348"/>
      <c r="G41" s="348"/>
      <c r="H41" s="349"/>
      <c r="I41" s="350"/>
      <c r="J41" s="353"/>
      <c r="K41" s="352"/>
      <c r="L41" s="647"/>
      <c r="M41" s="645" t="str">
        <f t="shared" si="1"/>
        <v/>
      </c>
      <c r="N41" s="647"/>
      <c r="O41" s="645" t="str">
        <f t="shared" si="1"/>
        <v/>
      </c>
      <c r="P41" s="647"/>
      <c r="Q41" s="645" t="str">
        <f t="shared" si="1"/>
        <v/>
      </c>
      <c r="R41" s="647"/>
      <c r="S41" s="645" t="str">
        <f t="shared" si="1"/>
        <v/>
      </c>
      <c r="T41" s="647"/>
    </row>
    <row r="42" spans="1:20" s="334" customFormat="1" ht="16.5" customHeight="1" x14ac:dyDescent="0.4">
      <c r="A42" s="635" t="s">
        <v>188</v>
      </c>
      <c r="B42" s="635" t="str">
        <f t="shared" si="0"/>
        <v>00 入力なし(非表示推奨)</v>
      </c>
      <c r="D42" s="641"/>
      <c r="E42" s="347"/>
      <c r="F42" s="348"/>
      <c r="G42" s="348"/>
      <c r="H42" s="349"/>
      <c r="I42" s="350"/>
      <c r="J42" s="353"/>
      <c r="K42" s="352"/>
      <c r="L42" s="647"/>
      <c r="M42" s="645" t="str">
        <f t="shared" si="1"/>
        <v/>
      </c>
      <c r="N42" s="647"/>
      <c r="O42" s="645" t="str">
        <f t="shared" si="1"/>
        <v/>
      </c>
      <c r="P42" s="647"/>
      <c r="Q42" s="645" t="str">
        <f t="shared" si="1"/>
        <v/>
      </c>
      <c r="R42" s="647"/>
      <c r="S42" s="645" t="str">
        <f t="shared" si="1"/>
        <v/>
      </c>
      <c r="T42" s="647"/>
    </row>
    <row r="43" spans="1:20" s="334" customFormat="1" ht="16.5" customHeight="1" x14ac:dyDescent="0.4">
      <c r="A43" s="635" t="s">
        <v>188</v>
      </c>
      <c r="B43" s="635" t="str">
        <f t="shared" si="0"/>
        <v>00 入力なし(非表示推奨)</v>
      </c>
      <c r="D43" s="641"/>
      <c r="E43" s="347"/>
      <c r="F43" s="348"/>
      <c r="G43" s="348"/>
      <c r="H43" s="349"/>
      <c r="I43" s="350"/>
      <c r="J43" s="353"/>
      <c r="K43" s="352"/>
      <c r="L43" s="647"/>
      <c r="M43" s="645" t="str">
        <f t="shared" si="1"/>
        <v/>
      </c>
      <c r="N43" s="647"/>
      <c r="O43" s="645" t="str">
        <f t="shared" si="1"/>
        <v/>
      </c>
      <c r="P43" s="647"/>
      <c r="Q43" s="645" t="str">
        <f t="shared" si="1"/>
        <v/>
      </c>
      <c r="R43" s="647"/>
      <c r="S43" s="645" t="str">
        <f t="shared" si="1"/>
        <v/>
      </c>
      <c r="T43" s="647"/>
    </row>
    <row r="44" spans="1:20" s="334" customFormat="1" ht="16.5" customHeight="1" x14ac:dyDescent="0.4">
      <c r="A44" s="635" t="s">
        <v>188</v>
      </c>
      <c r="B44" s="635" t="str">
        <f t="shared" si="0"/>
        <v>00 入力なし(非表示推奨)</v>
      </c>
      <c r="D44" s="641"/>
      <c r="E44" s="347"/>
      <c r="F44" s="348"/>
      <c r="G44" s="348"/>
      <c r="H44" s="349"/>
      <c r="I44" s="350"/>
      <c r="J44" s="353"/>
      <c r="K44" s="352"/>
      <c r="L44" s="647"/>
      <c r="M44" s="645" t="str">
        <f t="shared" si="1"/>
        <v/>
      </c>
      <c r="N44" s="647"/>
      <c r="O44" s="645" t="str">
        <f t="shared" si="1"/>
        <v/>
      </c>
      <c r="P44" s="647"/>
      <c r="Q44" s="645" t="str">
        <f t="shared" si="1"/>
        <v/>
      </c>
      <c r="R44" s="647"/>
      <c r="S44" s="645" t="str">
        <f t="shared" si="1"/>
        <v/>
      </c>
      <c r="T44" s="647"/>
    </row>
    <row r="45" spans="1:20" s="334" customFormat="1" ht="16.5" customHeight="1" x14ac:dyDescent="0.4">
      <c r="A45" s="635" t="s">
        <v>188</v>
      </c>
      <c r="B45" s="635" t="str">
        <f t="shared" si="0"/>
        <v>00 入力なし(非表示推奨)</v>
      </c>
      <c r="D45" s="641"/>
      <c r="E45" s="347"/>
      <c r="F45" s="348"/>
      <c r="G45" s="348"/>
      <c r="H45" s="349"/>
      <c r="I45" s="350"/>
      <c r="J45" s="353"/>
      <c r="K45" s="352"/>
      <c r="L45" s="647"/>
      <c r="M45" s="645" t="str">
        <f t="shared" si="1"/>
        <v/>
      </c>
      <c r="N45" s="647"/>
      <c r="O45" s="645" t="str">
        <f t="shared" si="1"/>
        <v/>
      </c>
      <c r="P45" s="647"/>
      <c r="Q45" s="645" t="str">
        <f t="shared" si="1"/>
        <v/>
      </c>
      <c r="R45" s="647"/>
      <c r="S45" s="645" t="str">
        <f t="shared" si="1"/>
        <v/>
      </c>
      <c r="T45" s="647"/>
    </row>
    <row r="46" spans="1:20" s="334" customFormat="1" ht="16.5" customHeight="1" x14ac:dyDescent="0.4">
      <c r="A46" s="635" t="s">
        <v>188</v>
      </c>
      <c r="B46" s="635" t="str">
        <f t="shared" si="0"/>
        <v>00 入力なし(非表示推奨)</v>
      </c>
      <c r="D46" s="641"/>
      <c r="E46" s="347"/>
      <c r="F46" s="348"/>
      <c r="G46" s="348"/>
      <c r="H46" s="349"/>
      <c r="I46" s="350"/>
      <c r="J46" s="353"/>
      <c r="K46" s="352"/>
      <c r="L46" s="647"/>
      <c r="M46" s="645" t="str">
        <f t="shared" si="1"/>
        <v/>
      </c>
      <c r="N46" s="647"/>
      <c r="O46" s="645" t="str">
        <f t="shared" si="1"/>
        <v/>
      </c>
      <c r="P46" s="647"/>
      <c r="Q46" s="645" t="str">
        <f t="shared" si="1"/>
        <v/>
      </c>
      <c r="R46" s="647"/>
      <c r="S46" s="645" t="str">
        <f t="shared" si="1"/>
        <v/>
      </c>
      <c r="T46" s="647"/>
    </row>
    <row r="47" spans="1:20" s="334" customFormat="1" ht="16.5" customHeight="1" x14ac:dyDescent="0.4">
      <c r="A47" s="635" t="s">
        <v>188</v>
      </c>
      <c r="B47" s="635" t="str">
        <f t="shared" si="0"/>
        <v>00 入力なし(非表示推奨)</v>
      </c>
      <c r="D47" s="641"/>
      <c r="E47" s="347"/>
      <c r="F47" s="348"/>
      <c r="G47" s="348"/>
      <c r="H47" s="349"/>
      <c r="I47" s="350"/>
      <c r="J47" s="351"/>
      <c r="K47" s="352"/>
      <c r="L47" s="647"/>
      <c r="M47" s="645" t="str">
        <f t="shared" si="1"/>
        <v/>
      </c>
      <c r="N47" s="647"/>
      <c r="O47" s="645" t="str">
        <f t="shared" si="1"/>
        <v/>
      </c>
      <c r="P47" s="647"/>
      <c r="Q47" s="645" t="str">
        <f t="shared" si="1"/>
        <v/>
      </c>
      <c r="R47" s="647"/>
      <c r="S47" s="645" t="str">
        <f t="shared" si="1"/>
        <v/>
      </c>
      <c r="T47" s="647"/>
    </row>
    <row r="48" spans="1:20" s="334" customFormat="1" ht="16.5" customHeight="1" x14ac:dyDescent="0.4">
      <c r="A48" s="635" t="s">
        <v>188</v>
      </c>
      <c r="B48" s="635" t="str">
        <f t="shared" si="0"/>
        <v>00 入力なし(非表示推奨)</v>
      </c>
      <c r="D48" s="641"/>
      <c r="E48" s="347"/>
      <c r="F48" s="348"/>
      <c r="G48" s="348"/>
      <c r="H48" s="349"/>
      <c r="I48" s="350"/>
      <c r="J48" s="351"/>
      <c r="K48" s="352"/>
      <c r="L48" s="647"/>
      <c r="M48" s="645" t="str">
        <f t="shared" si="1"/>
        <v/>
      </c>
      <c r="N48" s="647"/>
      <c r="O48" s="645" t="str">
        <f t="shared" si="1"/>
        <v/>
      </c>
      <c r="P48" s="647"/>
      <c r="Q48" s="645" t="str">
        <f t="shared" si="1"/>
        <v/>
      </c>
      <c r="R48" s="647"/>
      <c r="S48" s="645" t="str">
        <f t="shared" si="1"/>
        <v/>
      </c>
      <c r="T48" s="647"/>
    </row>
    <row r="49" spans="1:20" s="334" customFormat="1" ht="16.5" customHeight="1" x14ac:dyDescent="0.4">
      <c r="A49" s="635" t="s">
        <v>188</v>
      </c>
      <c r="B49" s="635" t="str">
        <f t="shared" si="0"/>
        <v>00 入力なし(非表示推奨)</v>
      </c>
      <c r="D49" s="641"/>
      <c r="E49" s="347"/>
      <c r="F49" s="348"/>
      <c r="G49" s="348"/>
      <c r="H49" s="349"/>
      <c r="I49" s="350"/>
      <c r="J49" s="351"/>
      <c r="K49" s="352"/>
      <c r="L49" s="647"/>
      <c r="M49" s="645" t="str">
        <f t="shared" si="1"/>
        <v/>
      </c>
      <c r="N49" s="647"/>
      <c r="O49" s="645" t="str">
        <f t="shared" si="1"/>
        <v/>
      </c>
      <c r="P49" s="647"/>
      <c r="Q49" s="645" t="str">
        <f t="shared" si="1"/>
        <v/>
      </c>
      <c r="R49" s="647"/>
      <c r="S49" s="645" t="str">
        <f t="shared" si="1"/>
        <v/>
      </c>
      <c r="T49" s="647"/>
    </row>
    <row r="50" spans="1:20" s="334" customFormat="1" ht="16.5" customHeight="1" x14ac:dyDescent="0.4">
      <c r="A50" s="635" t="s">
        <v>188</v>
      </c>
      <c r="B50" s="635" t="str">
        <f t="shared" si="0"/>
        <v>00 入力なし(非表示推奨)</v>
      </c>
      <c r="D50" s="641"/>
      <c r="E50" s="347"/>
      <c r="F50" s="348"/>
      <c r="G50" s="348"/>
      <c r="H50" s="349"/>
      <c r="I50" s="350"/>
      <c r="J50" s="351"/>
      <c r="K50" s="352"/>
      <c r="L50" s="647"/>
      <c r="M50" s="645" t="str">
        <f t="shared" si="1"/>
        <v/>
      </c>
      <c r="N50" s="647"/>
      <c r="O50" s="645" t="str">
        <f t="shared" si="1"/>
        <v/>
      </c>
      <c r="P50" s="647"/>
      <c r="Q50" s="645" t="str">
        <f t="shared" si="1"/>
        <v/>
      </c>
      <c r="R50" s="647"/>
      <c r="S50" s="645" t="str">
        <f t="shared" si="1"/>
        <v/>
      </c>
      <c r="T50" s="647"/>
    </row>
    <row r="51" spans="1:20" s="334" customFormat="1" ht="16.5" customHeight="1" x14ac:dyDescent="0.4">
      <c r="A51" s="635" t="s">
        <v>188</v>
      </c>
      <c r="B51" s="635" t="str">
        <f t="shared" si="0"/>
        <v>00 入力なし(非表示推奨)</v>
      </c>
      <c r="D51" s="641"/>
      <c r="E51" s="347"/>
      <c r="F51" s="348"/>
      <c r="G51" s="348"/>
      <c r="H51" s="349"/>
      <c r="I51" s="350"/>
      <c r="J51" s="351"/>
      <c r="K51" s="352"/>
      <c r="L51" s="647"/>
      <c r="M51" s="645" t="str">
        <f t="shared" si="1"/>
        <v/>
      </c>
      <c r="N51" s="647"/>
      <c r="O51" s="645" t="str">
        <f t="shared" si="1"/>
        <v/>
      </c>
      <c r="P51" s="647"/>
      <c r="Q51" s="645" t="str">
        <f t="shared" si="1"/>
        <v/>
      </c>
      <c r="R51" s="647"/>
      <c r="S51" s="645" t="str">
        <f t="shared" si="1"/>
        <v/>
      </c>
      <c r="T51" s="647"/>
    </row>
    <row r="52" spans="1:20" s="334" customFormat="1" ht="16.5" customHeight="1" x14ac:dyDescent="0.4">
      <c r="A52" s="635" t="s">
        <v>188</v>
      </c>
      <c r="B52" s="635" t="str">
        <f t="shared" si="0"/>
        <v>00 入力なし(非表示推奨)</v>
      </c>
      <c r="D52" s="641"/>
      <c r="E52" s="347"/>
      <c r="F52" s="348"/>
      <c r="G52" s="348"/>
      <c r="H52" s="349"/>
      <c r="I52" s="350"/>
      <c r="J52" s="353"/>
      <c r="K52" s="352"/>
      <c r="L52" s="647"/>
      <c r="M52" s="645" t="str">
        <f t="shared" si="1"/>
        <v/>
      </c>
      <c r="N52" s="647"/>
      <c r="O52" s="645" t="str">
        <f t="shared" si="1"/>
        <v/>
      </c>
      <c r="P52" s="647"/>
      <c r="Q52" s="645" t="str">
        <f t="shared" si="1"/>
        <v/>
      </c>
      <c r="R52" s="647"/>
      <c r="S52" s="645" t="str">
        <f t="shared" si="1"/>
        <v/>
      </c>
      <c r="T52" s="647"/>
    </row>
    <row r="53" spans="1:20" s="334" customFormat="1" ht="16.5" customHeight="1" x14ac:dyDescent="0.4">
      <c r="A53" s="635" t="s">
        <v>188</v>
      </c>
      <c r="B53" s="635" t="str">
        <f t="shared" si="0"/>
        <v>00 入力なし(非表示推奨)</v>
      </c>
      <c r="D53" s="641"/>
      <c r="E53" s="347"/>
      <c r="F53" s="348"/>
      <c r="G53" s="348"/>
      <c r="H53" s="349"/>
      <c r="I53" s="350"/>
      <c r="J53" s="353"/>
      <c r="K53" s="352"/>
      <c r="L53" s="647"/>
      <c r="M53" s="645" t="str">
        <f t="shared" si="1"/>
        <v/>
      </c>
      <c r="N53" s="647"/>
      <c r="O53" s="645" t="str">
        <f t="shared" si="1"/>
        <v/>
      </c>
      <c r="P53" s="647"/>
      <c r="Q53" s="645" t="str">
        <f t="shared" si="1"/>
        <v/>
      </c>
      <c r="R53" s="647"/>
      <c r="S53" s="645" t="str">
        <f t="shared" si="1"/>
        <v/>
      </c>
      <c r="T53" s="647"/>
    </row>
    <row r="54" spans="1:20" s="334" customFormat="1" ht="16.5" customHeight="1" x14ac:dyDescent="0.4">
      <c r="A54" s="635" t="s">
        <v>188</v>
      </c>
      <c r="B54" s="635" t="str">
        <f t="shared" si="0"/>
        <v>00 入力なし(非表示推奨)</v>
      </c>
      <c r="D54" s="641"/>
      <c r="E54" s="347"/>
      <c r="F54" s="348"/>
      <c r="G54" s="348"/>
      <c r="H54" s="349"/>
      <c r="I54" s="350"/>
      <c r="J54" s="351"/>
      <c r="K54" s="352"/>
      <c r="L54" s="647"/>
      <c r="M54" s="645" t="str">
        <f t="shared" si="1"/>
        <v/>
      </c>
      <c r="N54" s="647"/>
      <c r="O54" s="645" t="str">
        <f t="shared" si="1"/>
        <v/>
      </c>
      <c r="P54" s="647"/>
      <c r="Q54" s="645" t="str">
        <f t="shared" si="1"/>
        <v/>
      </c>
      <c r="R54" s="647"/>
      <c r="S54" s="645" t="str">
        <f t="shared" si="1"/>
        <v/>
      </c>
      <c r="T54" s="647"/>
    </row>
    <row r="55" spans="1:20" s="334" customFormat="1" ht="16.5" customHeight="1" x14ac:dyDescent="0.4">
      <c r="A55" s="635" t="s">
        <v>188</v>
      </c>
      <c r="B55" s="635" t="str">
        <f t="shared" si="0"/>
        <v>00 入力なし(非表示推奨)</v>
      </c>
      <c r="D55" s="641"/>
      <c r="E55" s="347"/>
      <c r="F55" s="348"/>
      <c r="G55" s="348"/>
      <c r="H55" s="349"/>
      <c r="I55" s="350"/>
      <c r="J55" s="351"/>
      <c r="K55" s="352"/>
      <c r="L55" s="647"/>
      <c r="M55" s="645" t="str">
        <f t="shared" si="1"/>
        <v/>
      </c>
      <c r="N55" s="647"/>
      <c r="O55" s="645" t="str">
        <f t="shared" si="1"/>
        <v/>
      </c>
      <c r="P55" s="647"/>
      <c r="Q55" s="645" t="str">
        <f t="shared" si="1"/>
        <v/>
      </c>
      <c r="R55" s="647"/>
      <c r="S55" s="645" t="str">
        <f t="shared" si="1"/>
        <v/>
      </c>
      <c r="T55" s="647"/>
    </row>
    <row r="56" spans="1:20" s="334" customFormat="1" ht="16.5" customHeight="1" x14ac:dyDescent="0.4">
      <c r="A56" s="635" t="s">
        <v>188</v>
      </c>
      <c r="B56" s="635" t="str">
        <f t="shared" si="0"/>
        <v>00 入力なし(非表示推奨)</v>
      </c>
      <c r="D56" s="641"/>
      <c r="E56" s="347"/>
      <c r="F56" s="348"/>
      <c r="G56" s="348"/>
      <c r="H56" s="349"/>
      <c r="I56" s="350"/>
      <c r="J56" s="353"/>
      <c r="K56" s="352"/>
      <c r="L56" s="647"/>
      <c r="M56" s="645" t="str">
        <f t="shared" si="1"/>
        <v/>
      </c>
      <c r="N56" s="647"/>
      <c r="O56" s="645" t="str">
        <f t="shared" si="1"/>
        <v/>
      </c>
      <c r="P56" s="647"/>
      <c r="Q56" s="645" t="str">
        <f t="shared" si="1"/>
        <v/>
      </c>
      <c r="R56" s="647"/>
      <c r="S56" s="645" t="str">
        <f t="shared" si="1"/>
        <v/>
      </c>
      <c r="T56" s="647"/>
    </row>
    <row r="57" spans="1:20" s="334" customFormat="1" ht="16.5" customHeight="1" x14ac:dyDescent="0.4">
      <c r="A57" s="635" t="s">
        <v>188</v>
      </c>
      <c r="B57" s="635" t="str">
        <f t="shared" si="0"/>
        <v>00 入力なし(非表示推奨)</v>
      </c>
      <c r="D57" s="641"/>
      <c r="E57" s="347"/>
      <c r="F57" s="348"/>
      <c r="G57" s="348"/>
      <c r="H57" s="349"/>
      <c r="I57" s="350"/>
      <c r="J57" s="353"/>
      <c r="K57" s="352"/>
      <c r="L57" s="647"/>
      <c r="M57" s="645" t="str">
        <f t="shared" si="1"/>
        <v/>
      </c>
      <c r="N57" s="647"/>
      <c r="O57" s="645" t="str">
        <f t="shared" si="1"/>
        <v/>
      </c>
      <c r="P57" s="647"/>
      <c r="Q57" s="645" t="str">
        <f t="shared" si="1"/>
        <v/>
      </c>
      <c r="R57" s="647"/>
      <c r="S57" s="645" t="str">
        <f t="shared" si="1"/>
        <v/>
      </c>
      <c r="T57" s="647"/>
    </row>
    <row r="58" spans="1:20" s="334" customFormat="1" ht="16.5" customHeight="1" x14ac:dyDescent="0.4">
      <c r="A58" s="635" t="s">
        <v>188</v>
      </c>
      <c r="B58" s="635" t="str">
        <f t="shared" si="0"/>
        <v>00 入力なし(非表示推奨)</v>
      </c>
      <c r="D58" s="641"/>
      <c r="E58" s="347"/>
      <c r="F58" s="348"/>
      <c r="G58" s="348"/>
      <c r="H58" s="349"/>
      <c r="I58" s="350"/>
      <c r="J58" s="353"/>
      <c r="K58" s="352"/>
      <c r="L58" s="647"/>
      <c r="M58" s="645" t="str">
        <f t="shared" si="1"/>
        <v/>
      </c>
      <c r="N58" s="647"/>
      <c r="O58" s="645" t="str">
        <f t="shared" si="1"/>
        <v/>
      </c>
      <c r="P58" s="647"/>
      <c r="Q58" s="645" t="str">
        <f t="shared" si="1"/>
        <v/>
      </c>
      <c r="R58" s="647"/>
      <c r="S58" s="645" t="str">
        <f t="shared" si="1"/>
        <v/>
      </c>
      <c r="T58" s="647"/>
    </row>
    <row r="59" spans="1:20" s="334" customFormat="1" ht="16.5" customHeight="1" x14ac:dyDescent="0.4">
      <c r="A59" s="635" t="s">
        <v>188</v>
      </c>
      <c r="B59" s="635" t="str">
        <f t="shared" si="0"/>
        <v>00 入力なし(非表示推奨)</v>
      </c>
      <c r="D59" s="641"/>
      <c r="E59" s="347"/>
      <c r="F59" s="348"/>
      <c r="G59" s="348"/>
      <c r="H59" s="349"/>
      <c r="I59" s="350"/>
      <c r="J59" s="353"/>
      <c r="K59" s="352"/>
      <c r="L59" s="647"/>
      <c r="M59" s="645" t="str">
        <f t="shared" si="1"/>
        <v/>
      </c>
      <c r="N59" s="647"/>
      <c r="O59" s="645" t="str">
        <f t="shared" si="1"/>
        <v/>
      </c>
      <c r="P59" s="647"/>
      <c r="Q59" s="645" t="str">
        <f t="shared" si="1"/>
        <v/>
      </c>
      <c r="R59" s="647"/>
      <c r="S59" s="645" t="str">
        <f t="shared" si="1"/>
        <v/>
      </c>
      <c r="T59" s="647"/>
    </row>
    <row r="60" spans="1:20" s="334" customFormat="1" ht="16.5" customHeight="1" x14ac:dyDescent="0.4">
      <c r="A60" s="635" t="s">
        <v>188</v>
      </c>
      <c r="B60" s="635" t="str">
        <f t="shared" si="0"/>
        <v>00 入力なし(非表示推奨)</v>
      </c>
      <c r="D60" s="641"/>
      <c r="E60" s="347"/>
      <c r="F60" s="348"/>
      <c r="G60" s="348"/>
      <c r="H60" s="349"/>
      <c r="I60" s="350"/>
      <c r="J60" s="353"/>
      <c r="K60" s="352"/>
      <c r="L60" s="647"/>
      <c r="M60" s="645" t="str">
        <f t="shared" si="1"/>
        <v/>
      </c>
      <c r="N60" s="647"/>
      <c r="O60" s="645" t="str">
        <f t="shared" si="1"/>
        <v/>
      </c>
      <c r="P60" s="647"/>
      <c r="Q60" s="645" t="str">
        <f t="shared" si="1"/>
        <v/>
      </c>
      <c r="R60" s="647"/>
      <c r="S60" s="645" t="str">
        <f t="shared" si="1"/>
        <v/>
      </c>
      <c r="T60" s="647"/>
    </row>
    <row r="61" spans="1:20" s="334" customFormat="1" ht="16.5" customHeight="1" x14ac:dyDescent="0.4">
      <c r="A61" s="635" t="s">
        <v>188</v>
      </c>
      <c r="B61" s="635" t="str">
        <f t="shared" si="0"/>
        <v>00 入力なし(非表示推奨)</v>
      </c>
      <c r="D61" s="641"/>
      <c r="E61" s="347"/>
      <c r="F61" s="348"/>
      <c r="G61" s="348"/>
      <c r="H61" s="349"/>
      <c r="I61" s="350"/>
      <c r="J61" s="353"/>
      <c r="K61" s="352"/>
      <c r="L61" s="647"/>
      <c r="M61" s="645" t="str">
        <f t="shared" si="1"/>
        <v/>
      </c>
      <c r="N61" s="647"/>
      <c r="O61" s="645" t="str">
        <f t="shared" si="1"/>
        <v/>
      </c>
      <c r="P61" s="647"/>
      <c r="Q61" s="645" t="str">
        <f t="shared" si="1"/>
        <v/>
      </c>
      <c r="R61" s="647"/>
      <c r="S61" s="645" t="str">
        <f t="shared" si="1"/>
        <v/>
      </c>
      <c r="T61" s="647"/>
    </row>
    <row r="62" spans="1:20" s="334" customFormat="1" ht="16.5" customHeight="1" x14ac:dyDescent="0.4">
      <c r="A62" s="635" t="s">
        <v>188</v>
      </c>
      <c r="B62" s="635" t="str">
        <f t="shared" si="0"/>
        <v>00 入力なし(非表示推奨)</v>
      </c>
      <c r="D62" s="641"/>
      <c r="E62" s="347"/>
      <c r="F62" s="348"/>
      <c r="G62" s="348"/>
      <c r="H62" s="349"/>
      <c r="I62" s="350"/>
      <c r="J62" s="353"/>
      <c r="K62" s="352"/>
      <c r="L62" s="647"/>
      <c r="M62" s="645" t="str">
        <f t="shared" si="1"/>
        <v/>
      </c>
      <c r="N62" s="647"/>
      <c r="O62" s="645" t="str">
        <f t="shared" si="1"/>
        <v/>
      </c>
      <c r="P62" s="647"/>
      <c r="Q62" s="645" t="str">
        <f t="shared" si="1"/>
        <v/>
      </c>
      <c r="R62" s="647"/>
      <c r="S62" s="645" t="str">
        <f t="shared" si="1"/>
        <v/>
      </c>
      <c r="T62" s="647"/>
    </row>
    <row r="63" spans="1:20" s="334" customFormat="1" ht="16.5" customHeight="1" x14ac:dyDescent="0.4">
      <c r="A63" s="635" t="s">
        <v>188</v>
      </c>
      <c r="B63" s="635" t="str">
        <f t="shared" si="0"/>
        <v>00 入力なし(非表示推奨)</v>
      </c>
      <c r="D63" s="641"/>
      <c r="E63" s="347"/>
      <c r="F63" s="348"/>
      <c r="G63" s="348"/>
      <c r="H63" s="349"/>
      <c r="I63" s="350"/>
      <c r="J63" s="353"/>
      <c r="K63" s="352"/>
      <c r="L63" s="647"/>
      <c r="M63" s="645" t="str">
        <f t="shared" si="1"/>
        <v/>
      </c>
      <c r="N63" s="647"/>
      <c r="O63" s="645" t="str">
        <f t="shared" si="1"/>
        <v/>
      </c>
      <c r="P63" s="647"/>
      <c r="Q63" s="645" t="str">
        <f t="shared" si="1"/>
        <v/>
      </c>
      <c r="R63" s="647"/>
      <c r="S63" s="645" t="str">
        <f t="shared" si="1"/>
        <v/>
      </c>
      <c r="T63" s="647"/>
    </row>
    <row r="64" spans="1:20" s="334" customFormat="1" ht="16.5" customHeight="1" x14ac:dyDescent="0.4">
      <c r="A64" s="635" t="s">
        <v>188</v>
      </c>
      <c r="B64" s="635" t="str">
        <f t="shared" si="0"/>
        <v>00 入力なし(非表示推奨)</v>
      </c>
      <c r="D64" s="641"/>
      <c r="E64" s="347"/>
      <c r="F64" s="348"/>
      <c r="G64" s="348"/>
      <c r="H64" s="349"/>
      <c r="I64" s="350"/>
      <c r="J64" s="351"/>
      <c r="K64" s="352"/>
      <c r="L64" s="647"/>
      <c r="M64" s="645" t="str">
        <f t="shared" si="1"/>
        <v/>
      </c>
      <c r="N64" s="647"/>
      <c r="O64" s="645" t="str">
        <f t="shared" si="1"/>
        <v/>
      </c>
      <c r="P64" s="647"/>
      <c r="Q64" s="645" t="str">
        <f t="shared" si="1"/>
        <v/>
      </c>
      <c r="R64" s="647"/>
      <c r="S64" s="645" t="str">
        <f t="shared" si="1"/>
        <v/>
      </c>
      <c r="T64" s="647"/>
    </row>
    <row r="65" spans="1:20" s="334" customFormat="1" ht="16.5" customHeight="1" x14ac:dyDescent="0.4">
      <c r="A65" s="635" t="s">
        <v>188</v>
      </c>
      <c r="B65" s="635" t="str">
        <f t="shared" si="0"/>
        <v>00 入力なし(非表示推奨)</v>
      </c>
      <c r="D65" s="641"/>
      <c r="E65" s="347"/>
      <c r="F65" s="348"/>
      <c r="G65" s="348"/>
      <c r="H65" s="349"/>
      <c r="I65" s="350"/>
      <c r="J65" s="351"/>
      <c r="K65" s="352"/>
      <c r="L65" s="647"/>
      <c r="M65" s="645" t="str">
        <f t="shared" si="1"/>
        <v/>
      </c>
      <c r="N65" s="647"/>
      <c r="O65" s="645" t="str">
        <f t="shared" si="1"/>
        <v/>
      </c>
      <c r="P65" s="647"/>
      <c r="Q65" s="645" t="str">
        <f t="shared" si="1"/>
        <v/>
      </c>
      <c r="R65" s="647"/>
      <c r="S65" s="645" t="str">
        <f t="shared" si="1"/>
        <v/>
      </c>
      <c r="T65" s="647"/>
    </row>
    <row r="66" spans="1:20" s="334" customFormat="1" ht="16.5" customHeight="1" x14ac:dyDescent="0.4">
      <c r="A66" s="635" t="s">
        <v>188</v>
      </c>
      <c r="B66" s="635" t="str">
        <f t="shared" si="0"/>
        <v>00 入力なし(非表示推奨)</v>
      </c>
      <c r="D66" s="641"/>
      <c r="E66" s="347"/>
      <c r="F66" s="348"/>
      <c r="G66" s="348"/>
      <c r="H66" s="349"/>
      <c r="I66" s="350"/>
      <c r="J66" s="351"/>
      <c r="K66" s="352"/>
      <c r="L66" s="647"/>
      <c r="M66" s="645" t="str">
        <f t="shared" si="1"/>
        <v/>
      </c>
      <c r="N66" s="647"/>
      <c r="O66" s="645" t="str">
        <f t="shared" si="1"/>
        <v/>
      </c>
      <c r="P66" s="647"/>
      <c r="Q66" s="645" t="str">
        <f t="shared" si="1"/>
        <v/>
      </c>
      <c r="R66" s="647"/>
      <c r="S66" s="645" t="str">
        <f t="shared" si="1"/>
        <v/>
      </c>
      <c r="T66" s="647"/>
    </row>
    <row r="67" spans="1:20" s="334" customFormat="1" ht="16.5" customHeight="1" x14ac:dyDescent="0.4">
      <c r="A67" s="635" t="s">
        <v>188</v>
      </c>
      <c r="B67" s="635" t="str">
        <f t="shared" si="0"/>
        <v>00 入力なし(非表示推奨)</v>
      </c>
      <c r="D67" s="641"/>
      <c r="E67" s="347"/>
      <c r="F67" s="348"/>
      <c r="G67" s="348"/>
      <c r="H67" s="349"/>
      <c r="I67" s="350"/>
      <c r="J67" s="351"/>
      <c r="K67" s="352"/>
      <c r="L67" s="647"/>
      <c r="M67" s="645" t="str">
        <f t="shared" si="1"/>
        <v/>
      </c>
      <c r="N67" s="647"/>
      <c r="O67" s="645" t="str">
        <f t="shared" si="1"/>
        <v/>
      </c>
      <c r="P67" s="647"/>
      <c r="Q67" s="645" t="str">
        <f t="shared" si="1"/>
        <v/>
      </c>
      <c r="R67" s="647"/>
      <c r="S67" s="645" t="str">
        <f t="shared" si="1"/>
        <v/>
      </c>
      <c r="T67" s="647"/>
    </row>
    <row r="68" spans="1:20" s="334" customFormat="1" ht="16.5" customHeight="1" x14ac:dyDescent="0.4">
      <c r="A68" s="635" t="s">
        <v>188</v>
      </c>
      <c r="B68" s="635" t="str">
        <f t="shared" si="0"/>
        <v>00 入力なし(非表示推奨)</v>
      </c>
      <c r="D68" s="641"/>
      <c r="E68" s="347"/>
      <c r="F68" s="348"/>
      <c r="G68" s="348"/>
      <c r="H68" s="349"/>
      <c r="I68" s="350"/>
      <c r="J68" s="351"/>
      <c r="K68" s="352"/>
      <c r="L68" s="647"/>
      <c r="M68" s="645" t="str">
        <f t="shared" si="1"/>
        <v/>
      </c>
      <c r="N68" s="647"/>
      <c r="O68" s="645" t="str">
        <f t="shared" si="1"/>
        <v/>
      </c>
      <c r="P68" s="647"/>
      <c r="Q68" s="645" t="str">
        <f t="shared" si="1"/>
        <v/>
      </c>
      <c r="R68" s="647"/>
      <c r="S68" s="645" t="str">
        <f t="shared" si="1"/>
        <v/>
      </c>
      <c r="T68" s="647"/>
    </row>
    <row r="69" spans="1:20" s="334" customFormat="1" ht="16.5" customHeight="1" x14ac:dyDescent="0.4">
      <c r="A69" s="635" t="s">
        <v>188</v>
      </c>
      <c r="B69" s="635" t="str">
        <f t="shared" si="0"/>
        <v>00 入力なし(非表示推奨)</v>
      </c>
      <c r="D69" s="641"/>
      <c r="E69" s="347"/>
      <c r="F69" s="348"/>
      <c r="G69" s="348"/>
      <c r="H69" s="349"/>
      <c r="I69" s="350"/>
      <c r="J69" s="353"/>
      <c r="K69" s="352"/>
      <c r="L69" s="647"/>
      <c r="M69" s="645" t="str">
        <f t="shared" si="1"/>
        <v/>
      </c>
      <c r="N69" s="647"/>
      <c r="O69" s="645" t="str">
        <f t="shared" si="1"/>
        <v/>
      </c>
      <c r="P69" s="647"/>
      <c r="Q69" s="645" t="str">
        <f t="shared" si="1"/>
        <v/>
      </c>
      <c r="R69" s="647"/>
      <c r="S69" s="645" t="str">
        <f t="shared" si="1"/>
        <v/>
      </c>
      <c r="T69" s="647"/>
    </row>
    <row r="70" spans="1:20" s="334" customFormat="1" ht="16.5" customHeight="1" x14ac:dyDescent="0.4">
      <c r="A70" s="635" t="s">
        <v>188</v>
      </c>
      <c r="B70" s="635" t="str">
        <f t="shared" si="0"/>
        <v>00 入力なし(非表示推奨)</v>
      </c>
      <c r="D70" s="641"/>
      <c r="E70" s="347"/>
      <c r="F70" s="348"/>
      <c r="G70" s="348"/>
      <c r="H70" s="349"/>
      <c r="I70" s="350"/>
      <c r="J70" s="353"/>
      <c r="K70" s="352"/>
      <c r="L70" s="647"/>
      <c r="M70" s="645" t="str">
        <f t="shared" si="1"/>
        <v/>
      </c>
      <c r="N70" s="647"/>
      <c r="O70" s="645" t="str">
        <f t="shared" si="1"/>
        <v/>
      </c>
      <c r="P70" s="647"/>
      <c r="Q70" s="645" t="str">
        <f t="shared" si="1"/>
        <v/>
      </c>
      <c r="R70" s="647"/>
      <c r="S70" s="645" t="str">
        <f t="shared" si="1"/>
        <v/>
      </c>
      <c r="T70" s="647"/>
    </row>
    <row r="71" spans="1:20" s="334" customFormat="1" ht="16.5" customHeight="1" x14ac:dyDescent="0.4">
      <c r="A71" s="635" t="s">
        <v>188</v>
      </c>
      <c r="B71" s="635" t="str">
        <f t="shared" si="0"/>
        <v>00 入力なし(非表示推奨)</v>
      </c>
      <c r="D71" s="641"/>
      <c r="E71" s="347"/>
      <c r="F71" s="348"/>
      <c r="G71" s="348"/>
      <c r="H71" s="349"/>
      <c r="I71" s="350"/>
      <c r="J71" s="351"/>
      <c r="K71" s="352"/>
      <c r="L71" s="647"/>
      <c r="M71" s="645" t="str">
        <f t="shared" si="1"/>
        <v/>
      </c>
      <c r="N71" s="647"/>
      <c r="O71" s="645" t="str">
        <f t="shared" si="1"/>
        <v/>
      </c>
      <c r="P71" s="647"/>
      <c r="Q71" s="645" t="str">
        <f t="shared" si="1"/>
        <v/>
      </c>
      <c r="R71" s="647"/>
      <c r="S71" s="645" t="str">
        <f t="shared" si="1"/>
        <v/>
      </c>
      <c r="T71" s="647"/>
    </row>
    <row r="72" spans="1:20" s="334" customFormat="1" ht="16.5" customHeight="1" x14ac:dyDescent="0.4">
      <c r="A72" s="635" t="s">
        <v>188</v>
      </c>
      <c r="B72" s="635" t="str">
        <f t="shared" si="0"/>
        <v>00 入力なし(非表示推奨)</v>
      </c>
      <c r="D72" s="641"/>
      <c r="E72" s="347"/>
      <c r="F72" s="348"/>
      <c r="G72" s="348"/>
      <c r="H72" s="349"/>
      <c r="I72" s="350"/>
      <c r="J72" s="351"/>
      <c r="K72" s="352"/>
      <c r="L72" s="647"/>
      <c r="M72" s="645" t="str">
        <f t="shared" si="1"/>
        <v/>
      </c>
      <c r="N72" s="647"/>
      <c r="O72" s="645" t="str">
        <f t="shared" si="1"/>
        <v/>
      </c>
      <c r="P72" s="647"/>
      <c r="Q72" s="645" t="str">
        <f t="shared" si="1"/>
        <v/>
      </c>
      <c r="R72" s="647"/>
      <c r="S72" s="645" t="str">
        <f t="shared" si="1"/>
        <v/>
      </c>
      <c r="T72" s="647"/>
    </row>
    <row r="73" spans="1:20" s="334" customFormat="1" ht="16.5" customHeight="1" x14ac:dyDescent="0.4">
      <c r="A73" s="635" t="s">
        <v>188</v>
      </c>
      <c r="B73" s="635" t="str">
        <f t="shared" si="0"/>
        <v>00 入力なし(非表示推奨)</v>
      </c>
      <c r="D73" s="641"/>
      <c r="E73" s="347"/>
      <c r="F73" s="348"/>
      <c r="G73" s="348"/>
      <c r="H73" s="349"/>
      <c r="I73" s="350"/>
      <c r="J73" s="353"/>
      <c r="K73" s="352"/>
      <c r="L73" s="647"/>
      <c r="M73" s="645" t="str">
        <f t="shared" si="1"/>
        <v/>
      </c>
      <c r="N73" s="647"/>
      <c r="O73" s="645" t="str">
        <f t="shared" si="1"/>
        <v/>
      </c>
      <c r="P73" s="647"/>
      <c r="Q73" s="645" t="str">
        <f t="shared" si="1"/>
        <v/>
      </c>
      <c r="R73" s="647"/>
      <c r="S73" s="645" t="str">
        <f t="shared" ref="S73" si="2">IF($H73="","",$H73)</f>
        <v/>
      </c>
      <c r="T73" s="647"/>
    </row>
    <row r="74" spans="1:20" s="334" customFormat="1" ht="16.5" customHeight="1" x14ac:dyDescent="0.4">
      <c r="A74" s="635" t="s">
        <v>188</v>
      </c>
      <c r="B74" s="635" t="str">
        <f t="shared" ref="B74:B104" si="3">IF(H74="","00 入力なし(非表示推奨)","01 入力あり")</f>
        <v>00 入力なし(非表示推奨)</v>
      </c>
      <c r="D74" s="641"/>
      <c r="E74" s="347"/>
      <c r="F74" s="348"/>
      <c r="G74" s="348"/>
      <c r="H74" s="349"/>
      <c r="I74" s="350"/>
      <c r="J74" s="353"/>
      <c r="K74" s="352"/>
      <c r="L74" s="647"/>
      <c r="M74" s="645" t="str">
        <f t="shared" ref="M74:S103" si="4">IF($H74="","",$H74)</f>
        <v/>
      </c>
      <c r="N74" s="647"/>
      <c r="O74" s="645" t="str">
        <f t="shared" si="4"/>
        <v/>
      </c>
      <c r="P74" s="647"/>
      <c r="Q74" s="645" t="str">
        <f t="shared" si="4"/>
        <v/>
      </c>
      <c r="R74" s="647"/>
      <c r="S74" s="645" t="str">
        <f t="shared" si="4"/>
        <v/>
      </c>
      <c r="T74" s="647"/>
    </row>
    <row r="75" spans="1:20" s="334" customFormat="1" ht="16.5" customHeight="1" x14ac:dyDescent="0.4">
      <c r="A75" s="635" t="s">
        <v>188</v>
      </c>
      <c r="B75" s="635" t="str">
        <f t="shared" si="3"/>
        <v>00 入力なし(非表示推奨)</v>
      </c>
      <c r="D75" s="641"/>
      <c r="E75" s="347"/>
      <c r="F75" s="348"/>
      <c r="G75" s="348"/>
      <c r="H75" s="349"/>
      <c r="I75" s="350"/>
      <c r="J75" s="353"/>
      <c r="K75" s="352"/>
      <c r="L75" s="647"/>
      <c r="M75" s="645" t="str">
        <f t="shared" si="4"/>
        <v/>
      </c>
      <c r="N75" s="647"/>
      <c r="O75" s="645" t="str">
        <f t="shared" si="4"/>
        <v/>
      </c>
      <c r="P75" s="647"/>
      <c r="Q75" s="645" t="str">
        <f t="shared" si="4"/>
        <v/>
      </c>
      <c r="R75" s="647"/>
      <c r="S75" s="645" t="str">
        <f t="shared" si="4"/>
        <v/>
      </c>
      <c r="T75" s="647"/>
    </row>
    <row r="76" spans="1:20" s="334" customFormat="1" ht="16.5" customHeight="1" x14ac:dyDescent="0.4">
      <c r="A76" s="635" t="s">
        <v>188</v>
      </c>
      <c r="B76" s="635" t="str">
        <f t="shared" si="3"/>
        <v>00 入力なし(非表示推奨)</v>
      </c>
      <c r="D76" s="641"/>
      <c r="E76" s="347"/>
      <c r="F76" s="348"/>
      <c r="G76" s="348"/>
      <c r="H76" s="349"/>
      <c r="I76" s="350"/>
      <c r="J76" s="353"/>
      <c r="K76" s="352"/>
      <c r="L76" s="647"/>
      <c r="M76" s="645" t="str">
        <f t="shared" si="4"/>
        <v/>
      </c>
      <c r="N76" s="647"/>
      <c r="O76" s="645" t="str">
        <f t="shared" si="4"/>
        <v/>
      </c>
      <c r="P76" s="647"/>
      <c r="Q76" s="645" t="str">
        <f t="shared" si="4"/>
        <v/>
      </c>
      <c r="R76" s="647"/>
      <c r="S76" s="645" t="str">
        <f t="shared" si="4"/>
        <v/>
      </c>
      <c r="T76" s="647"/>
    </row>
    <row r="77" spans="1:20" s="334" customFormat="1" ht="16.5" customHeight="1" x14ac:dyDescent="0.4">
      <c r="A77" s="635" t="s">
        <v>188</v>
      </c>
      <c r="B77" s="635" t="str">
        <f t="shared" si="3"/>
        <v>00 入力なし(非表示推奨)</v>
      </c>
      <c r="D77" s="641"/>
      <c r="E77" s="347"/>
      <c r="F77" s="348"/>
      <c r="G77" s="348"/>
      <c r="H77" s="349"/>
      <c r="I77" s="350"/>
      <c r="J77" s="353"/>
      <c r="K77" s="352"/>
      <c r="L77" s="647"/>
      <c r="M77" s="645" t="str">
        <f t="shared" si="4"/>
        <v/>
      </c>
      <c r="N77" s="647"/>
      <c r="O77" s="645" t="str">
        <f t="shared" si="4"/>
        <v/>
      </c>
      <c r="P77" s="647"/>
      <c r="Q77" s="645" t="str">
        <f t="shared" si="4"/>
        <v/>
      </c>
      <c r="R77" s="647"/>
      <c r="S77" s="645" t="str">
        <f t="shared" si="4"/>
        <v/>
      </c>
      <c r="T77" s="647"/>
    </row>
    <row r="78" spans="1:20" s="334" customFormat="1" ht="16.5" customHeight="1" x14ac:dyDescent="0.4">
      <c r="A78" s="635" t="s">
        <v>188</v>
      </c>
      <c r="B78" s="635" t="str">
        <f t="shared" si="3"/>
        <v>00 入力なし(非表示推奨)</v>
      </c>
      <c r="D78" s="641"/>
      <c r="E78" s="347"/>
      <c r="F78" s="348"/>
      <c r="G78" s="348"/>
      <c r="H78" s="349"/>
      <c r="I78" s="350"/>
      <c r="J78" s="353"/>
      <c r="K78" s="352"/>
      <c r="L78" s="647"/>
      <c r="M78" s="645" t="str">
        <f t="shared" si="4"/>
        <v/>
      </c>
      <c r="N78" s="647"/>
      <c r="O78" s="645" t="str">
        <f t="shared" si="4"/>
        <v/>
      </c>
      <c r="P78" s="647"/>
      <c r="Q78" s="645" t="str">
        <f t="shared" si="4"/>
        <v/>
      </c>
      <c r="R78" s="647"/>
      <c r="S78" s="645" t="str">
        <f t="shared" si="4"/>
        <v/>
      </c>
      <c r="T78" s="647"/>
    </row>
    <row r="79" spans="1:20" s="334" customFormat="1" ht="16.5" customHeight="1" x14ac:dyDescent="0.4">
      <c r="A79" s="635" t="s">
        <v>188</v>
      </c>
      <c r="B79" s="635" t="str">
        <f t="shared" si="3"/>
        <v>00 入力なし(非表示推奨)</v>
      </c>
      <c r="D79" s="641"/>
      <c r="E79" s="347"/>
      <c r="F79" s="348"/>
      <c r="G79" s="348"/>
      <c r="H79" s="349"/>
      <c r="I79" s="350"/>
      <c r="J79" s="353"/>
      <c r="K79" s="352"/>
      <c r="L79" s="647"/>
      <c r="M79" s="645" t="str">
        <f t="shared" si="4"/>
        <v/>
      </c>
      <c r="N79" s="647"/>
      <c r="O79" s="645" t="str">
        <f t="shared" si="4"/>
        <v/>
      </c>
      <c r="P79" s="647"/>
      <c r="Q79" s="645" t="str">
        <f t="shared" si="4"/>
        <v/>
      </c>
      <c r="R79" s="647"/>
      <c r="S79" s="645" t="str">
        <f t="shared" si="4"/>
        <v/>
      </c>
      <c r="T79" s="647"/>
    </row>
    <row r="80" spans="1:20" s="334" customFormat="1" ht="16.5" customHeight="1" x14ac:dyDescent="0.4">
      <c r="A80" s="635" t="s">
        <v>188</v>
      </c>
      <c r="B80" s="635" t="str">
        <f t="shared" si="3"/>
        <v>00 入力なし(非表示推奨)</v>
      </c>
      <c r="D80" s="641"/>
      <c r="E80" s="347"/>
      <c r="F80" s="348"/>
      <c r="G80" s="348"/>
      <c r="H80" s="349"/>
      <c r="I80" s="350"/>
      <c r="J80" s="353"/>
      <c r="K80" s="352"/>
      <c r="L80" s="647"/>
      <c r="M80" s="645" t="str">
        <f t="shared" si="4"/>
        <v/>
      </c>
      <c r="N80" s="647"/>
      <c r="O80" s="645" t="str">
        <f t="shared" si="4"/>
        <v/>
      </c>
      <c r="P80" s="647"/>
      <c r="Q80" s="645" t="str">
        <f t="shared" si="4"/>
        <v/>
      </c>
      <c r="R80" s="647"/>
      <c r="S80" s="645" t="str">
        <f t="shared" si="4"/>
        <v/>
      </c>
      <c r="T80" s="647"/>
    </row>
    <row r="81" spans="1:20" s="334" customFormat="1" ht="16.5" customHeight="1" x14ac:dyDescent="0.4">
      <c r="A81" s="635" t="s">
        <v>188</v>
      </c>
      <c r="B81" s="635" t="str">
        <f t="shared" si="3"/>
        <v>00 入力なし(非表示推奨)</v>
      </c>
      <c r="D81" s="641"/>
      <c r="E81" s="347"/>
      <c r="F81" s="348"/>
      <c r="G81" s="348"/>
      <c r="H81" s="349"/>
      <c r="I81" s="350"/>
      <c r="J81" s="353"/>
      <c r="K81" s="352"/>
      <c r="L81" s="647"/>
      <c r="M81" s="645" t="str">
        <f t="shared" si="4"/>
        <v/>
      </c>
      <c r="N81" s="647"/>
      <c r="O81" s="645" t="str">
        <f t="shared" si="4"/>
        <v/>
      </c>
      <c r="P81" s="647"/>
      <c r="Q81" s="645" t="str">
        <f t="shared" si="4"/>
        <v/>
      </c>
      <c r="R81" s="647"/>
      <c r="S81" s="645" t="str">
        <f t="shared" si="4"/>
        <v/>
      </c>
      <c r="T81" s="647"/>
    </row>
    <row r="82" spans="1:20" s="334" customFormat="1" ht="16.5" customHeight="1" x14ac:dyDescent="0.4">
      <c r="A82" s="635" t="s">
        <v>188</v>
      </c>
      <c r="B82" s="635" t="str">
        <f t="shared" si="3"/>
        <v>00 入力なし(非表示推奨)</v>
      </c>
      <c r="D82" s="641"/>
      <c r="E82" s="347"/>
      <c r="F82" s="348"/>
      <c r="G82" s="348"/>
      <c r="H82" s="349"/>
      <c r="I82" s="350"/>
      <c r="J82" s="353"/>
      <c r="K82" s="352"/>
      <c r="L82" s="647"/>
      <c r="M82" s="645" t="str">
        <f t="shared" si="4"/>
        <v/>
      </c>
      <c r="N82" s="647"/>
      <c r="O82" s="645" t="str">
        <f t="shared" si="4"/>
        <v/>
      </c>
      <c r="P82" s="647"/>
      <c r="Q82" s="645" t="str">
        <f t="shared" si="4"/>
        <v/>
      </c>
      <c r="R82" s="647"/>
      <c r="S82" s="645" t="str">
        <f t="shared" si="4"/>
        <v/>
      </c>
      <c r="T82" s="647"/>
    </row>
    <row r="83" spans="1:20" s="334" customFormat="1" ht="16.5" customHeight="1" x14ac:dyDescent="0.4">
      <c r="A83" s="635" t="s">
        <v>188</v>
      </c>
      <c r="B83" s="635" t="str">
        <f t="shared" si="3"/>
        <v>00 入力なし(非表示推奨)</v>
      </c>
      <c r="D83" s="641"/>
      <c r="E83" s="347"/>
      <c r="F83" s="348"/>
      <c r="G83" s="348"/>
      <c r="H83" s="349"/>
      <c r="I83" s="350"/>
      <c r="J83" s="351"/>
      <c r="K83" s="352"/>
      <c r="L83" s="647"/>
      <c r="M83" s="645" t="str">
        <f t="shared" si="4"/>
        <v/>
      </c>
      <c r="N83" s="647"/>
      <c r="O83" s="645" t="str">
        <f t="shared" si="4"/>
        <v/>
      </c>
      <c r="P83" s="647"/>
      <c r="Q83" s="645" t="str">
        <f t="shared" si="4"/>
        <v/>
      </c>
      <c r="R83" s="647"/>
      <c r="S83" s="645" t="str">
        <f t="shared" si="4"/>
        <v/>
      </c>
      <c r="T83" s="647"/>
    </row>
    <row r="84" spans="1:20" s="334" customFormat="1" ht="16.5" customHeight="1" x14ac:dyDescent="0.4">
      <c r="A84" s="635" t="s">
        <v>188</v>
      </c>
      <c r="B84" s="635" t="str">
        <f t="shared" si="3"/>
        <v>00 入力なし(非表示推奨)</v>
      </c>
      <c r="D84" s="641"/>
      <c r="E84" s="347"/>
      <c r="F84" s="348"/>
      <c r="G84" s="348"/>
      <c r="H84" s="349"/>
      <c r="I84" s="350"/>
      <c r="J84" s="351"/>
      <c r="K84" s="352"/>
      <c r="L84" s="647"/>
      <c r="M84" s="645" t="str">
        <f t="shared" si="4"/>
        <v/>
      </c>
      <c r="N84" s="647"/>
      <c r="O84" s="645" t="str">
        <f t="shared" si="4"/>
        <v/>
      </c>
      <c r="P84" s="647"/>
      <c r="Q84" s="645" t="str">
        <f t="shared" si="4"/>
        <v/>
      </c>
      <c r="R84" s="647"/>
      <c r="S84" s="645" t="str">
        <f t="shared" si="4"/>
        <v/>
      </c>
      <c r="T84" s="647"/>
    </row>
    <row r="85" spans="1:20" s="334" customFormat="1" ht="16.5" customHeight="1" x14ac:dyDescent="0.4">
      <c r="A85" s="635" t="s">
        <v>188</v>
      </c>
      <c r="B85" s="635" t="str">
        <f t="shared" si="3"/>
        <v>00 入力なし(非表示推奨)</v>
      </c>
      <c r="D85" s="641"/>
      <c r="E85" s="347"/>
      <c r="F85" s="348"/>
      <c r="G85" s="348"/>
      <c r="H85" s="349"/>
      <c r="I85" s="350"/>
      <c r="J85" s="351"/>
      <c r="K85" s="352"/>
      <c r="L85" s="647"/>
      <c r="M85" s="645" t="str">
        <f t="shared" si="4"/>
        <v/>
      </c>
      <c r="N85" s="647"/>
      <c r="O85" s="645" t="str">
        <f t="shared" si="4"/>
        <v/>
      </c>
      <c r="P85" s="647"/>
      <c r="Q85" s="645" t="str">
        <f t="shared" si="4"/>
        <v/>
      </c>
      <c r="R85" s="647"/>
      <c r="S85" s="645" t="str">
        <f t="shared" si="4"/>
        <v/>
      </c>
      <c r="T85" s="647"/>
    </row>
    <row r="86" spans="1:20" s="334" customFormat="1" ht="16.5" customHeight="1" x14ac:dyDescent="0.4">
      <c r="A86" s="635" t="s">
        <v>188</v>
      </c>
      <c r="B86" s="635" t="str">
        <f t="shared" si="3"/>
        <v>00 入力なし(非表示推奨)</v>
      </c>
      <c r="D86" s="641"/>
      <c r="E86" s="347"/>
      <c r="F86" s="348"/>
      <c r="G86" s="348"/>
      <c r="H86" s="349"/>
      <c r="I86" s="350"/>
      <c r="J86" s="351"/>
      <c r="K86" s="352"/>
      <c r="L86" s="647"/>
      <c r="M86" s="645" t="str">
        <f t="shared" si="4"/>
        <v/>
      </c>
      <c r="N86" s="647"/>
      <c r="O86" s="645" t="str">
        <f t="shared" si="4"/>
        <v/>
      </c>
      <c r="P86" s="647"/>
      <c r="Q86" s="645" t="str">
        <f t="shared" si="4"/>
        <v/>
      </c>
      <c r="R86" s="647"/>
      <c r="S86" s="645" t="str">
        <f t="shared" si="4"/>
        <v/>
      </c>
      <c r="T86" s="647"/>
    </row>
    <row r="87" spans="1:20" s="334" customFormat="1" ht="16.5" customHeight="1" x14ac:dyDescent="0.4">
      <c r="A87" s="635" t="s">
        <v>188</v>
      </c>
      <c r="B87" s="635" t="str">
        <f t="shared" si="3"/>
        <v>00 入力なし(非表示推奨)</v>
      </c>
      <c r="D87" s="641"/>
      <c r="E87" s="347"/>
      <c r="F87" s="348"/>
      <c r="G87" s="348"/>
      <c r="H87" s="349"/>
      <c r="I87" s="350"/>
      <c r="J87" s="351"/>
      <c r="K87" s="352"/>
      <c r="L87" s="647"/>
      <c r="M87" s="645" t="str">
        <f t="shared" si="4"/>
        <v/>
      </c>
      <c r="N87" s="647"/>
      <c r="O87" s="645" t="str">
        <f t="shared" si="4"/>
        <v/>
      </c>
      <c r="P87" s="647"/>
      <c r="Q87" s="645" t="str">
        <f t="shared" si="4"/>
        <v/>
      </c>
      <c r="R87" s="647"/>
      <c r="S87" s="645" t="str">
        <f t="shared" si="4"/>
        <v/>
      </c>
      <c r="T87" s="647"/>
    </row>
    <row r="88" spans="1:20" s="334" customFormat="1" ht="16.5" customHeight="1" x14ac:dyDescent="0.4">
      <c r="A88" s="635" t="s">
        <v>188</v>
      </c>
      <c r="B88" s="635" t="str">
        <f t="shared" si="3"/>
        <v>00 入力なし(非表示推奨)</v>
      </c>
      <c r="D88" s="641"/>
      <c r="E88" s="347"/>
      <c r="F88" s="348"/>
      <c r="G88" s="348"/>
      <c r="H88" s="349"/>
      <c r="I88" s="350"/>
      <c r="J88" s="353"/>
      <c r="K88" s="352"/>
      <c r="L88" s="647"/>
      <c r="M88" s="645" t="str">
        <f t="shared" si="4"/>
        <v/>
      </c>
      <c r="N88" s="647"/>
      <c r="O88" s="645" t="str">
        <f t="shared" si="4"/>
        <v/>
      </c>
      <c r="P88" s="647"/>
      <c r="Q88" s="645" t="str">
        <f t="shared" si="4"/>
        <v/>
      </c>
      <c r="R88" s="647"/>
      <c r="S88" s="645" t="str">
        <f t="shared" si="4"/>
        <v/>
      </c>
      <c r="T88" s="647"/>
    </row>
    <row r="89" spans="1:20" s="334" customFormat="1" ht="16.5" customHeight="1" x14ac:dyDescent="0.4">
      <c r="A89" s="635" t="s">
        <v>188</v>
      </c>
      <c r="B89" s="635" t="str">
        <f t="shared" si="3"/>
        <v>00 入力なし(非表示推奨)</v>
      </c>
      <c r="D89" s="641"/>
      <c r="E89" s="347"/>
      <c r="F89" s="348"/>
      <c r="G89" s="348"/>
      <c r="H89" s="349"/>
      <c r="I89" s="350"/>
      <c r="J89" s="353"/>
      <c r="K89" s="352"/>
      <c r="L89" s="647"/>
      <c r="M89" s="645" t="str">
        <f t="shared" si="4"/>
        <v/>
      </c>
      <c r="N89" s="647"/>
      <c r="O89" s="645" t="str">
        <f t="shared" si="4"/>
        <v/>
      </c>
      <c r="P89" s="647"/>
      <c r="Q89" s="645" t="str">
        <f t="shared" si="4"/>
        <v/>
      </c>
      <c r="R89" s="647"/>
      <c r="S89" s="645" t="str">
        <f t="shared" si="4"/>
        <v/>
      </c>
      <c r="T89" s="647"/>
    </row>
    <row r="90" spans="1:20" s="334" customFormat="1" ht="16.5" customHeight="1" x14ac:dyDescent="0.4">
      <c r="A90" s="635" t="s">
        <v>188</v>
      </c>
      <c r="B90" s="635" t="str">
        <f t="shared" si="3"/>
        <v>00 入力なし(非表示推奨)</v>
      </c>
      <c r="D90" s="641"/>
      <c r="E90" s="347"/>
      <c r="F90" s="348"/>
      <c r="G90" s="348"/>
      <c r="H90" s="349"/>
      <c r="I90" s="350"/>
      <c r="J90" s="351"/>
      <c r="K90" s="352"/>
      <c r="L90" s="647"/>
      <c r="M90" s="645" t="str">
        <f t="shared" si="4"/>
        <v/>
      </c>
      <c r="N90" s="647"/>
      <c r="O90" s="645" t="str">
        <f t="shared" si="4"/>
        <v/>
      </c>
      <c r="P90" s="647"/>
      <c r="Q90" s="645" t="str">
        <f t="shared" si="4"/>
        <v/>
      </c>
      <c r="R90" s="647"/>
      <c r="S90" s="645" t="str">
        <f t="shared" si="4"/>
        <v/>
      </c>
      <c r="T90" s="647"/>
    </row>
    <row r="91" spans="1:20" s="334" customFormat="1" ht="16.5" customHeight="1" x14ac:dyDescent="0.4">
      <c r="A91" s="635" t="s">
        <v>188</v>
      </c>
      <c r="B91" s="635" t="str">
        <f t="shared" si="3"/>
        <v>00 入力なし(非表示推奨)</v>
      </c>
      <c r="D91" s="641"/>
      <c r="E91" s="347"/>
      <c r="F91" s="348"/>
      <c r="G91" s="348"/>
      <c r="H91" s="349"/>
      <c r="I91" s="350"/>
      <c r="J91" s="351"/>
      <c r="K91" s="352"/>
      <c r="L91" s="647"/>
      <c r="M91" s="645" t="str">
        <f t="shared" si="4"/>
        <v/>
      </c>
      <c r="N91" s="647"/>
      <c r="O91" s="645" t="str">
        <f t="shared" si="4"/>
        <v/>
      </c>
      <c r="P91" s="647"/>
      <c r="Q91" s="645" t="str">
        <f t="shared" si="4"/>
        <v/>
      </c>
      <c r="R91" s="647"/>
      <c r="S91" s="645" t="str">
        <f t="shared" si="4"/>
        <v/>
      </c>
      <c r="T91" s="647"/>
    </row>
    <row r="92" spans="1:20" s="334" customFormat="1" ht="16.5" customHeight="1" x14ac:dyDescent="0.4">
      <c r="A92" s="635" t="s">
        <v>188</v>
      </c>
      <c r="B92" s="635" t="str">
        <f t="shared" si="3"/>
        <v>00 入力なし(非表示推奨)</v>
      </c>
      <c r="D92" s="641"/>
      <c r="E92" s="347"/>
      <c r="F92" s="348"/>
      <c r="G92" s="348"/>
      <c r="H92" s="349"/>
      <c r="I92" s="350"/>
      <c r="J92" s="353"/>
      <c r="K92" s="352"/>
      <c r="L92" s="647"/>
      <c r="M92" s="645" t="str">
        <f t="shared" si="4"/>
        <v/>
      </c>
      <c r="N92" s="647"/>
      <c r="O92" s="645" t="str">
        <f t="shared" si="4"/>
        <v/>
      </c>
      <c r="P92" s="647"/>
      <c r="Q92" s="645" t="str">
        <f t="shared" si="4"/>
        <v/>
      </c>
      <c r="R92" s="647"/>
      <c r="S92" s="645" t="str">
        <f t="shared" si="4"/>
        <v/>
      </c>
      <c r="T92" s="647"/>
    </row>
    <row r="93" spans="1:20" s="334" customFormat="1" ht="16.5" customHeight="1" x14ac:dyDescent="0.4">
      <c r="A93" s="635" t="s">
        <v>188</v>
      </c>
      <c r="B93" s="635" t="str">
        <f t="shared" si="3"/>
        <v>00 入力なし(非表示推奨)</v>
      </c>
      <c r="D93" s="641"/>
      <c r="E93" s="347"/>
      <c r="F93" s="348"/>
      <c r="G93" s="348"/>
      <c r="H93" s="349"/>
      <c r="I93" s="350"/>
      <c r="J93" s="353"/>
      <c r="K93" s="352"/>
      <c r="L93" s="647"/>
      <c r="M93" s="645" t="str">
        <f t="shared" si="4"/>
        <v/>
      </c>
      <c r="N93" s="647"/>
      <c r="O93" s="645" t="str">
        <f t="shared" si="4"/>
        <v/>
      </c>
      <c r="P93" s="647"/>
      <c r="Q93" s="645" t="str">
        <f t="shared" si="4"/>
        <v/>
      </c>
      <c r="R93" s="647"/>
      <c r="S93" s="645" t="str">
        <f t="shared" si="4"/>
        <v/>
      </c>
      <c r="T93" s="647"/>
    </row>
    <row r="94" spans="1:20" s="334" customFormat="1" ht="16.5" customHeight="1" x14ac:dyDescent="0.4">
      <c r="A94" s="635" t="s">
        <v>188</v>
      </c>
      <c r="B94" s="635" t="str">
        <f t="shared" si="3"/>
        <v>00 入力なし(非表示推奨)</v>
      </c>
      <c r="D94" s="641"/>
      <c r="E94" s="347"/>
      <c r="F94" s="348"/>
      <c r="G94" s="348"/>
      <c r="H94" s="349"/>
      <c r="I94" s="350"/>
      <c r="J94" s="353"/>
      <c r="K94" s="352"/>
      <c r="L94" s="647"/>
      <c r="M94" s="645" t="str">
        <f t="shared" si="4"/>
        <v/>
      </c>
      <c r="N94" s="647"/>
      <c r="O94" s="645" t="str">
        <f t="shared" si="4"/>
        <v/>
      </c>
      <c r="P94" s="647"/>
      <c r="Q94" s="645" t="str">
        <f t="shared" si="4"/>
        <v/>
      </c>
      <c r="R94" s="647"/>
      <c r="S94" s="645" t="str">
        <f t="shared" si="4"/>
        <v/>
      </c>
      <c r="T94" s="647"/>
    </row>
    <row r="95" spans="1:20" s="334" customFormat="1" ht="16.5" customHeight="1" x14ac:dyDescent="0.4">
      <c r="A95" s="635" t="s">
        <v>188</v>
      </c>
      <c r="B95" s="635" t="str">
        <f t="shared" si="3"/>
        <v>00 入力なし(非表示推奨)</v>
      </c>
      <c r="D95" s="641"/>
      <c r="E95" s="347"/>
      <c r="F95" s="348"/>
      <c r="G95" s="348"/>
      <c r="H95" s="349"/>
      <c r="I95" s="350"/>
      <c r="J95" s="353"/>
      <c r="K95" s="352"/>
      <c r="L95" s="647"/>
      <c r="M95" s="645" t="str">
        <f t="shared" si="4"/>
        <v/>
      </c>
      <c r="N95" s="647"/>
      <c r="O95" s="645" t="str">
        <f t="shared" si="4"/>
        <v/>
      </c>
      <c r="P95" s="647"/>
      <c r="Q95" s="645" t="str">
        <f t="shared" si="4"/>
        <v/>
      </c>
      <c r="R95" s="647"/>
      <c r="S95" s="645" t="str">
        <f t="shared" si="4"/>
        <v/>
      </c>
      <c r="T95" s="647"/>
    </row>
    <row r="96" spans="1:20" s="334" customFormat="1" ht="16.5" customHeight="1" x14ac:dyDescent="0.4">
      <c r="A96" s="635" t="s">
        <v>188</v>
      </c>
      <c r="B96" s="635" t="str">
        <f t="shared" si="3"/>
        <v>00 入力なし(非表示推奨)</v>
      </c>
      <c r="D96" s="641"/>
      <c r="E96" s="347"/>
      <c r="F96" s="348"/>
      <c r="G96" s="348"/>
      <c r="H96" s="349"/>
      <c r="I96" s="350"/>
      <c r="J96" s="353"/>
      <c r="K96" s="352"/>
      <c r="L96" s="647"/>
      <c r="M96" s="645" t="str">
        <f t="shared" si="4"/>
        <v/>
      </c>
      <c r="N96" s="647"/>
      <c r="O96" s="645" t="str">
        <f t="shared" si="4"/>
        <v/>
      </c>
      <c r="P96" s="647"/>
      <c r="Q96" s="645" t="str">
        <f t="shared" si="4"/>
        <v/>
      </c>
      <c r="R96" s="647"/>
      <c r="S96" s="645" t="str">
        <f t="shared" si="4"/>
        <v/>
      </c>
      <c r="T96" s="647"/>
    </row>
    <row r="97" spans="1:20" s="334" customFormat="1" ht="16.5" customHeight="1" x14ac:dyDescent="0.4">
      <c r="A97" s="635" t="s">
        <v>188</v>
      </c>
      <c r="B97" s="635" t="str">
        <f t="shared" si="3"/>
        <v>00 入力なし(非表示推奨)</v>
      </c>
      <c r="D97" s="641" t="s">
        <v>192</v>
      </c>
      <c r="E97" s="347"/>
      <c r="F97" s="348"/>
      <c r="G97" s="348"/>
      <c r="H97" s="349"/>
      <c r="I97" s="350"/>
      <c r="J97" s="353"/>
      <c r="K97" s="352"/>
      <c r="L97" s="647"/>
      <c r="M97" s="645" t="str">
        <f t="shared" si="4"/>
        <v/>
      </c>
      <c r="N97" s="647"/>
      <c r="O97" s="645" t="str">
        <f t="shared" si="4"/>
        <v/>
      </c>
      <c r="P97" s="647"/>
      <c r="Q97" s="645" t="str">
        <f t="shared" si="4"/>
        <v/>
      </c>
      <c r="R97" s="647"/>
      <c r="S97" s="645" t="str">
        <f t="shared" si="4"/>
        <v/>
      </c>
      <c r="T97" s="647"/>
    </row>
    <row r="98" spans="1:20" s="334" customFormat="1" ht="16.5" customHeight="1" x14ac:dyDescent="0.4">
      <c r="A98" s="635" t="s">
        <v>188</v>
      </c>
      <c r="B98" s="635" t="str">
        <f t="shared" si="3"/>
        <v>00 入力なし(非表示推奨)</v>
      </c>
      <c r="D98" s="641"/>
      <c r="E98" s="347"/>
      <c r="F98" s="348"/>
      <c r="G98" s="348"/>
      <c r="H98" s="349"/>
      <c r="I98" s="350"/>
      <c r="J98" s="353"/>
      <c r="K98" s="352"/>
      <c r="L98" s="647"/>
      <c r="M98" s="645" t="str">
        <f t="shared" si="4"/>
        <v/>
      </c>
      <c r="N98" s="647"/>
      <c r="O98" s="645" t="str">
        <f t="shared" si="4"/>
        <v/>
      </c>
      <c r="P98" s="647"/>
      <c r="Q98" s="645" t="str">
        <f t="shared" si="4"/>
        <v/>
      </c>
      <c r="R98" s="647"/>
      <c r="S98" s="645" t="str">
        <f t="shared" si="4"/>
        <v/>
      </c>
      <c r="T98" s="647"/>
    </row>
    <row r="99" spans="1:20" s="334" customFormat="1" ht="16.5" customHeight="1" x14ac:dyDescent="0.4">
      <c r="A99" s="635" t="s">
        <v>188</v>
      </c>
      <c r="B99" s="635" t="str">
        <f t="shared" si="3"/>
        <v>00 入力なし(非表示推奨)</v>
      </c>
      <c r="D99" s="641"/>
      <c r="E99" s="347"/>
      <c r="F99" s="348"/>
      <c r="G99" s="348"/>
      <c r="H99" s="349"/>
      <c r="I99" s="350"/>
      <c r="J99" s="353"/>
      <c r="K99" s="352"/>
      <c r="L99" s="647"/>
      <c r="M99" s="645" t="str">
        <f t="shared" si="4"/>
        <v/>
      </c>
      <c r="N99" s="647"/>
      <c r="O99" s="645" t="str">
        <f t="shared" si="4"/>
        <v/>
      </c>
      <c r="P99" s="647"/>
      <c r="Q99" s="645" t="str">
        <f t="shared" si="4"/>
        <v/>
      </c>
      <c r="R99" s="647"/>
      <c r="S99" s="645" t="str">
        <f t="shared" si="4"/>
        <v/>
      </c>
      <c r="T99" s="647"/>
    </row>
    <row r="100" spans="1:20" s="334" customFormat="1" ht="16.5" customHeight="1" x14ac:dyDescent="0.4">
      <c r="A100" s="635" t="s">
        <v>188</v>
      </c>
      <c r="B100" s="635" t="str">
        <f t="shared" si="3"/>
        <v>00 入力なし(非表示推奨)</v>
      </c>
      <c r="D100" s="641"/>
      <c r="E100" s="347"/>
      <c r="F100" s="348"/>
      <c r="G100" s="348"/>
      <c r="H100" s="349"/>
      <c r="I100" s="350"/>
      <c r="J100" s="353"/>
      <c r="K100" s="352"/>
      <c r="L100" s="647"/>
      <c r="M100" s="645" t="str">
        <f t="shared" si="4"/>
        <v/>
      </c>
      <c r="N100" s="647"/>
      <c r="O100" s="645" t="str">
        <f t="shared" si="4"/>
        <v/>
      </c>
      <c r="P100" s="647"/>
      <c r="Q100" s="645" t="str">
        <f t="shared" si="4"/>
        <v/>
      </c>
      <c r="R100" s="647"/>
      <c r="S100" s="645" t="str">
        <f t="shared" si="4"/>
        <v/>
      </c>
      <c r="T100" s="647"/>
    </row>
    <row r="101" spans="1:20" s="334" customFormat="1" ht="16.5" customHeight="1" x14ac:dyDescent="0.4">
      <c r="A101" s="635" t="s">
        <v>188</v>
      </c>
      <c r="B101" s="635" t="str">
        <f t="shared" si="3"/>
        <v>00 入力なし(非表示推奨)</v>
      </c>
      <c r="D101" s="641"/>
      <c r="E101" s="347"/>
      <c r="F101" s="348"/>
      <c r="G101" s="348"/>
      <c r="H101" s="349"/>
      <c r="I101" s="350"/>
      <c r="J101" s="353"/>
      <c r="K101" s="352"/>
      <c r="L101" s="647"/>
      <c r="M101" s="645" t="str">
        <f t="shared" si="4"/>
        <v/>
      </c>
      <c r="N101" s="647"/>
      <c r="O101" s="645" t="str">
        <f t="shared" si="4"/>
        <v/>
      </c>
      <c r="P101" s="647"/>
      <c r="Q101" s="645" t="str">
        <f t="shared" si="4"/>
        <v/>
      </c>
      <c r="R101" s="647"/>
      <c r="S101" s="645" t="str">
        <f t="shared" si="4"/>
        <v/>
      </c>
      <c r="T101" s="647"/>
    </row>
    <row r="102" spans="1:20" s="334" customFormat="1" ht="16.5" customHeight="1" x14ac:dyDescent="0.4">
      <c r="A102" s="635" t="s">
        <v>188</v>
      </c>
      <c r="B102" s="635" t="str">
        <f t="shared" si="3"/>
        <v>00 入力なし(非表示推奨)</v>
      </c>
      <c r="D102" s="641"/>
      <c r="E102" s="347"/>
      <c r="F102" s="348"/>
      <c r="G102" s="348"/>
      <c r="H102" s="349"/>
      <c r="I102" s="350"/>
      <c r="J102" s="353"/>
      <c r="K102" s="352"/>
      <c r="L102" s="647"/>
      <c r="M102" s="645" t="str">
        <f t="shared" si="4"/>
        <v/>
      </c>
      <c r="N102" s="647"/>
      <c r="O102" s="645" t="str">
        <f t="shared" si="4"/>
        <v/>
      </c>
      <c r="P102" s="647"/>
      <c r="Q102" s="645" t="str">
        <f t="shared" si="4"/>
        <v/>
      </c>
      <c r="R102" s="647"/>
      <c r="S102" s="645" t="str">
        <f t="shared" si="4"/>
        <v/>
      </c>
      <c r="T102" s="647"/>
    </row>
    <row r="103" spans="1:20" s="334" customFormat="1" ht="16.5" customHeight="1" x14ac:dyDescent="0.4">
      <c r="A103" s="635" t="s">
        <v>188</v>
      </c>
      <c r="B103" s="635" t="str">
        <f t="shared" si="3"/>
        <v>00 入力なし(非表示推奨)</v>
      </c>
      <c r="D103" s="641"/>
      <c r="E103" s="347"/>
      <c r="F103" s="348"/>
      <c r="G103" s="348"/>
      <c r="H103" s="349"/>
      <c r="I103" s="350"/>
      <c r="J103" s="353"/>
      <c r="K103" s="352"/>
      <c r="L103" s="647"/>
      <c r="M103" s="645" t="str">
        <f t="shared" si="4"/>
        <v/>
      </c>
      <c r="N103" s="647"/>
      <c r="O103" s="645" t="str">
        <f t="shared" si="4"/>
        <v/>
      </c>
      <c r="P103" s="647"/>
      <c r="Q103" s="645" t="str">
        <f t="shared" si="4"/>
        <v/>
      </c>
      <c r="R103" s="647"/>
      <c r="S103" s="645" t="str">
        <f t="shared" si="4"/>
        <v/>
      </c>
      <c r="T103" s="647"/>
    </row>
    <row r="104" spans="1:20" s="334" customFormat="1" ht="16.5" customHeight="1" thickBot="1" x14ac:dyDescent="0.45">
      <c r="A104" s="635" t="s">
        <v>188</v>
      </c>
      <c r="B104" s="635" t="str">
        <f t="shared" si="3"/>
        <v>00 入力なし(非表示推奨)</v>
      </c>
      <c r="D104" s="354" t="s">
        <v>193</v>
      </c>
      <c r="E104" s="355"/>
      <c r="F104" s="356"/>
      <c r="G104" s="356"/>
      <c r="H104" s="357"/>
      <c r="I104" s="358"/>
      <c r="J104" s="359"/>
      <c r="K104" s="360"/>
      <c r="L104" s="361"/>
      <c r="M104" s="360"/>
      <c r="N104" s="361"/>
      <c r="O104" s="360"/>
      <c r="P104" s="361"/>
      <c r="Q104" s="360"/>
      <c r="R104" s="361"/>
      <c r="S104" s="360"/>
      <c r="T104" s="361"/>
    </row>
    <row r="105" spans="1:20" s="334" customFormat="1" ht="16.5" customHeight="1" thickTop="1" thickBot="1" x14ac:dyDescent="0.45">
      <c r="A105" s="635" t="s">
        <v>188</v>
      </c>
      <c r="B105" s="635" t="s">
        <v>185</v>
      </c>
      <c r="D105" s="362" t="s">
        <v>194</v>
      </c>
      <c r="E105" s="363"/>
      <c r="F105" s="364">
        <f>SUM(F8:F104)-F106</f>
        <v>0</v>
      </c>
      <c r="G105" s="364">
        <f>SUM(G8:G104)-G106</f>
        <v>0</v>
      </c>
      <c r="H105" s="365">
        <f>SUM(H8:H104)</f>
        <v>0</v>
      </c>
      <c r="I105" s="649"/>
      <c r="J105" s="367"/>
      <c r="K105" s="368">
        <f>SUM(K8:K104)</f>
        <v>0</v>
      </c>
      <c r="L105" s="648"/>
      <c r="M105" s="368">
        <f>SUM(M8:M104)</f>
        <v>0</v>
      </c>
      <c r="N105" s="648"/>
      <c r="O105" s="368">
        <f>SUM(O8:O104)</f>
        <v>0</v>
      </c>
      <c r="P105" s="648"/>
      <c r="Q105" s="368">
        <f>SUM(Q8:Q104)</f>
        <v>0</v>
      </c>
      <c r="R105" s="648"/>
      <c r="S105" s="368">
        <f>SUM(S8:S104)</f>
        <v>0</v>
      </c>
      <c r="T105" s="648"/>
    </row>
    <row r="106" spans="1:20" s="334" customFormat="1" ht="16.5" customHeight="1" x14ac:dyDescent="0.4">
      <c r="A106" s="635" t="s">
        <v>188</v>
      </c>
      <c r="B106" s="635" t="s">
        <v>185</v>
      </c>
      <c r="D106" s="839" t="s">
        <v>195</v>
      </c>
      <c r="E106" s="839"/>
      <c r="F106" s="369">
        <v>0</v>
      </c>
      <c r="G106" s="369">
        <v>0</v>
      </c>
      <c r="H106" s="658"/>
      <c r="I106" s="370"/>
      <c r="J106" s="371"/>
      <c r="K106" s="336"/>
      <c r="L106" s="336"/>
      <c r="M106" s="336"/>
      <c r="N106" s="336"/>
      <c r="O106" s="336"/>
      <c r="P106" s="336"/>
      <c r="Q106" s="336"/>
      <c r="R106" s="336"/>
      <c r="S106" s="336"/>
    </row>
    <row r="107" spans="1:20" s="334" customFormat="1" ht="16.5" customHeight="1" x14ac:dyDescent="0.4">
      <c r="A107" s="635" t="s">
        <v>188</v>
      </c>
      <c r="B107" s="635" t="s">
        <v>185</v>
      </c>
      <c r="D107" s="370"/>
      <c r="E107" s="372"/>
      <c r="F107" s="369"/>
      <c r="G107" s="369"/>
      <c r="H107" s="4"/>
      <c r="I107" s="370"/>
      <c r="J107" s="371"/>
      <c r="K107" s="336"/>
      <c r="L107" s="336"/>
      <c r="M107" s="336"/>
      <c r="N107" s="336"/>
      <c r="O107" s="336"/>
      <c r="P107" s="336"/>
      <c r="Q107" s="336"/>
      <c r="R107" s="336"/>
      <c r="S107" s="336"/>
    </row>
    <row r="108" spans="1:20" s="334" customFormat="1" ht="16.5" customHeight="1" x14ac:dyDescent="0.4">
      <c r="A108" s="635" t="s">
        <v>196</v>
      </c>
      <c r="B108" s="635" t="s">
        <v>185</v>
      </c>
      <c r="D108" s="500" t="s">
        <v>197</v>
      </c>
      <c r="E108" s="372"/>
      <c r="F108" s="369"/>
      <c r="G108" s="369"/>
      <c r="H108" s="328"/>
      <c r="I108" s="370"/>
      <c r="J108" s="371"/>
      <c r="K108" s="336"/>
      <c r="L108" s="336"/>
      <c r="M108" s="336"/>
      <c r="N108" s="336"/>
      <c r="O108" s="336"/>
      <c r="P108" s="336"/>
      <c r="Q108" s="336"/>
      <c r="R108" s="336"/>
      <c r="S108" s="336"/>
    </row>
    <row r="109" spans="1:20" s="334" customFormat="1" ht="16.5" customHeight="1" thickBot="1" x14ac:dyDescent="0.45">
      <c r="A109" s="635" t="s">
        <v>196</v>
      </c>
      <c r="B109" s="635" t="s">
        <v>185</v>
      </c>
      <c r="D109" s="337" t="s">
        <v>14</v>
      </c>
      <c r="E109" s="372"/>
      <c r="F109" s="369"/>
      <c r="G109" s="369"/>
      <c r="H109" s="328"/>
      <c r="I109" s="370"/>
      <c r="J109" s="371"/>
      <c r="K109" s="337" t="s">
        <v>16</v>
      </c>
      <c r="L109" s="337"/>
      <c r="M109" s="337" t="s">
        <v>62</v>
      </c>
      <c r="N109" s="337"/>
      <c r="O109" s="337" t="s">
        <v>63</v>
      </c>
      <c r="P109" s="337"/>
      <c r="Q109" s="337" t="s">
        <v>64</v>
      </c>
      <c r="R109" s="337"/>
      <c r="S109" s="337" t="s">
        <v>65</v>
      </c>
      <c r="T109" s="329"/>
    </row>
    <row r="110" spans="1:20" s="372" customFormat="1" ht="16.5" customHeight="1" thickBot="1" x14ac:dyDescent="0.45">
      <c r="A110" s="635" t="s">
        <v>196</v>
      </c>
      <c r="B110" s="635" t="s">
        <v>185</v>
      </c>
      <c r="D110" s="373" t="s">
        <v>42</v>
      </c>
      <c r="E110" s="374" t="s">
        <v>198</v>
      </c>
      <c r="F110" s="375"/>
      <c r="G110" s="650" t="s">
        <v>199</v>
      </c>
      <c r="H110" s="651" t="s">
        <v>191</v>
      </c>
      <c r="I110" s="376" t="s">
        <v>15</v>
      </c>
      <c r="J110" s="377" t="s">
        <v>69</v>
      </c>
      <c r="K110" s="378" t="s">
        <v>191</v>
      </c>
      <c r="L110" s="379" t="s">
        <v>69</v>
      </c>
      <c r="M110" s="378" t="s">
        <v>191</v>
      </c>
      <c r="N110" s="379" t="s">
        <v>69</v>
      </c>
      <c r="O110" s="378" t="s">
        <v>191</v>
      </c>
      <c r="P110" s="379" t="s">
        <v>69</v>
      </c>
      <c r="Q110" s="378" t="s">
        <v>191</v>
      </c>
      <c r="R110" s="379" t="s">
        <v>69</v>
      </c>
      <c r="S110" s="378" t="s">
        <v>191</v>
      </c>
      <c r="T110" s="379" t="s">
        <v>69</v>
      </c>
    </row>
    <row r="111" spans="1:20" s="334" customFormat="1" ht="16.5" customHeight="1" x14ac:dyDescent="0.4">
      <c r="A111" s="635" t="s">
        <v>196</v>
      </c>
      <c r="B111" s="635" t="s">
        <v>185</v>
      </c>
      <c r="D111" s="678"/>
      <c r="E111" s="380"/>
      <c r="F111" s="652"/>
      <c r="G111" s="653">
        <f t="shared" ref="G111:G120" si="5">SUMIF(D$8:D$104,D111,G$8:G$104)</f>
        <v>0</v>
      </c>
      <c r="H111" s="638" t="str">
        <f>IF(E111*2*G111=0,"",INT(E111*2*G111))</f>
        <v/>
      </c>
      <c r="I111" s="381"/>
      <c r="J111" s="382"/>
      <c r="K111" s="655"/>
      <c r="L111" s="646"/>
      <c r="M111" s="645" t="str">
        <f>IF($H111="","",$H111)</f>
        <v/>
      </c>
      <c r="N111" s="646"/>
      <c r="O111" s="645" t="str">
        <f>IF($H111="","",$H111)</f>
        <v/>
      </c>
      <c r="P111" s="646"/>
      <c r="Q111" s="645" t="str">
        <f>IF($H111="","",$H111)</f>
        <v/>
      </c>
      <c r="R111" s="646"/>
      <c r="S111" s="645" t="str">
        <f>IF($H111="","",$H111)</f>
        <v/>
      </c>
      <c r="T111" s="646"/>
    </row>
    <row r="112" spans="1:20" s="334" customFormat="1" ht="16.5" customHeight="1" x14ac:dyDescent="0.4">
      <c r="A112" s="635" t="s">
        <v>196</v>
      </c>
      <c r="B112" s="635" t="str">
        <f>IF(H112="","00 入力なし(非表示推奨)","01 入力あり")</f>
        <v>00 入力なし(非表示推奨)</v>
      </c>
      <c r="D112" s="679"/>
      <c r="E112" s="383"/>
      <c r="F112" s="654"/>
      <c r="G112" s="653">
        <f t="shared" si="5"/>
        <v>0</v>
      </c>
      <c r="H112" s="638" t="str">
        <f>IF(E112*2*G112=0,"",INT(E112*2*G112))</f>
        <v/>
      </c>
      <c r="I112" s="350"/>
      <c r="J112" s="384"/>
      <c r="K112" s="656"/>
      <c r="L112" s="647"/>
      <c r="M112" s="645" t="str">
        <f>IF($H112="","",$H112)</f>
        <v/>
      </c>
      <c r="N112" s="647"/>
      <c r="O112" s="645" t="str">
        <f>IF($H112="","",$H112)</f>
        <v/>
      </c>
      <c r="P112" s="647"/>
      <c r="Q112" s="645" t="str">
        <f>IF($H112="","",$H112)</f>
        <v/>
      </c>
      <c r="R112" s="647"/>
      <c r="S112" s="645" t="str">
        <f>IF($H112="","",$H112)</f>
        <v/>
      </c>
      <c r="T112" s="647"/>
    </row>
    <row r="113" spans="1:20" s="334" customFormat="1" ht="16.5" customHeight="1" x14ac:dyDescent="0.4">
      <c r="A113" s="635" t="s">
        <v>196</v>
      </c>
      <c r="B113" s="635" t="str">
        <f t="shared" ref="B113:B121" si="6">IF(H113="","00 入力なし(非表示推奨)","01 入力あり")</f>
        <v>00 入力なし(非表示推奨)</v>
      </c>
      <c r="D113" s="679"/>
      <c r="E113" s="383"/>
      <c r="F113" s="654"/>
      <c r="G113" s="653">
        <f t="shared" si="5"/>
        <v>0</v>
      </c>
      <c r="H113" s="638" t="str">
        <f t="shared" ref="H113:H120" si="7">IF(E113*2*G113=0,"",INT(E113*2*G113))</f>
        <v/>
      </c>
      <c r="I113" s="350"/>
      <c r="J113" s="384"/>
      <c r="K113" s="656"/>
      <c r="L113" s="647"/>
      <c r="M113" s="645" t="str">
        <f t="shared" ref="M113:S120" si="8">IF($H113="","",$H113)</f>
        <v/>
      </c>
      <c r="N113" s="647"/>
      <c r="O113" s="645" t="str">
        <f t="shared" si="8"/>
        <v/>
      </c>
      <c r="P113" s="647"/>
      <c r="Q113" s="645" t="str">
        <f t="shared" si="8"/>
        <v/>
      </c>
      <c r="R113" s="647"/>
      <c r="S113" s="645" t="str">
        <f t="shared" si="8"/>
        <v/>
      </c>
      <c r="T113" s="647"/>
    </row>
    <row r="114" spans="1:20" s="334" customFormat="1" ht="16.5" customHeight="1" x14ac:dyDescent="0.4">
      <c r="A114" s="635" t="s">
        <v>196</v>
      </c>
      <c r="B114" s="635" t="str">
        <f t="shared" si="6"/>
        <v>00 入力なし(非表示推奨)</v>
      </c>
      <c r="D114" s="679"/>
      <c r="E114" s="383"/>
      <c r="F114" s="654"/>
      <c r="G114" s="653">
        <f t="shared" si="5"/>
        <v>0</v>
      </c>
      <c r="H114" s="638" t="str">
        <f t="shared" si="7"/>
        <v/>
      </c>
      <c r="I114" s="350"/>
      <c r="J114" s="384"/>
      <c r="K114" s="656"/>
      <c r="L114" s="647"/>
      <c r="M114" s="645" t="str">
        <f t="shared" si="8"/>
        <v/>
      </c>
      <c r="N114" s="647"/>
      <c r="O114" s="645" t="str">
        <f t="shared" si="8"/>
        <v/>
      </c>
      <c r="P114" s="647"/>
      <c r="Q114" s="645" t="str">
        <f t="shared" si="8"/>
        <v/>
      </c>
      <c r="R114" s="647"/>
      <c r="S114" s="645" t="str">
        <f t="shared" si="8"/>
        <v/>
      </c>
      <c r="T114" s="647"/>
    </row>
    <row r="115" spans="1:20" s="334" customFormat="1" ht="16.5" customHeight="1" x14ac:dyDescent="0.4">
      <c r="A115" s="635" t="s">
        <v>196</v>
      </c>
      <c r="B115" s="635" t="str">
        <f t="shared" si="6"/>
        <v>00 入力なし(非表示推奨)</v>
      </c>
      <c r="D115" s="679"/>
      <c r="E115" s="383"/>
      <c r="F115" s="654"/>
      <c r="G115" s="653">
        <f t="shared" si="5"/>
        <v>0</v>
      </c>
      <c r="H115" s="638" t="str">
        <f t="shared" si="7"/>
        <v/>
      </c>
      <c r="I115" s="350"/>
      <c r="J115" s="384"/>
      <c r="K115" s="656"/>
      <c r="L115" s="647"/>
      <c r="M115" s="645" t="str">
        <f t="shared" si="8"/>
        <v/>
      </c>
      <c r="N115" s="647"/>
      <c r="O115" s="645" t="str">
        <f t="shared" si="8"/>
        <v/>
      </c>
      <c r="P115" s="647"/>
      <c r="Q115" s="645" t="str">
        <f t="shared" si="8"/>
        <v/>
      </c>
      <c r="R115" s="647"/>
      <c r="S115" s="645" t="str">
        <f t="shared" si="8"/>
        <v/>
      </c>
      <c r="T115" s="647"/>
    </row>
    <row r="116" spans="1:20" s="334" customFormat="1" ht="16.5" customHeight="1" x14ac:dyDescent="0.4">
      <c r="A116" s="635" t="s">
        <v>196</v>
      </c>
      <c r="B116" s="635" t="str">
        <f t="shared" si="6"/>
        <v>00 入力なし(非表示推奨)</v>
      </c>
      <c r="D116" s="679"/>
      <c r="E116" s="383"/>
      <c r="F116" s="654"/>
      <c r="G116" s="653">
        <f t="shared" si="5"/>
        <v>0</v>
      </c>
      <c r="H116" s="638" t="str">
        <f t="shared" si="7"/>
        <v/>
      </c>
      <c r="I116" s="350"/>
      <c r="J116" s="384"/>
      <c r="K116" s="656"/>
      <c r="L116" s="647"/>
      <c r="M116" s="645" t="str">
        <f t="shared" si="8"/>
        <v/>
      </c>
      <c r="N116" s="647"/>
      <c r="O116" s="645" t="str">
        <f t="shared" si="8"/>
        <v/>
      </c>
      <c r="P116" s="647"/>
      <c r="Q116" s="645" t="str">
        <f t="shared" si="8"/>
        <v/>
      </c>
      <c r="R116" s="647"/>
      <c r="S116" s="645" t="str">
        <f t="shared" si="8"/>
        <v/>
      </c>
      <c r="T116" s="647"/>
    </row>
    <row r="117" spans="1:20" s="334" customFormat="1" ht="16.5" customHeight="1" x14ac:dyDescent="0.4">
      <c r="A117" s="635" t="s">
        <v>196</v>
      </c>
      <c r="B117" s="635" t="str">
        <f t="shared" si="6"/>
        <v>00 入力なし(非表示推奨)</v>
      </c>
      <c r="D117" s="679"/>
      <c r="E117" s="383"/>
      <c r="F117" s="654"/>
      <c r="G117" s="653">
        <f t="shared" si="5"/>
        <v>0</v>
      </c>
      <c r="H117" s="638" t="str">
        <f t="shared" si="7"/>
        <v/>
      </c>
      <c r="I117" s="350"/>
      <c r="J117" s="384"/>
      <c r="K117" s="656"/>
      <c r="L117" s="647"/>
      <c r="M117" s="645" t="str">
        <f t="shared" si="8"/>
        <v/>
      </c>
      <c r="N117" s="647"/>
      <c r="O117" s="645" t="str">
        <f t="shared" si="8"/>
        <v/>
      </c>
      <c r="P117" s="647"/>
      <c r="Q117" s="645" t="str">
        <f t="shared" si="8"/>
        <v/>
      </c>
      <c r="R117" s="647"/>
      <c r="S117" s="645" t="str">
        <f t="shared" si="8"/>
        <v/>
      </c>
      <c r="T117" s="647"/>
    </row>
    <row r="118" spans="1:20" s="334" customFormat="1" ht="16.5" customHeight="1" x14ac:dyDescent="0.4">
      <c r="A118" s="635" t="s">
        <v>196</v>
      </c>
      <c r="B118" s="635" t="str">
        <f t="shared" si="6"/>
        <v>00 入力なし(非表示推奨)</v>
      </c>
      <c r="D118" s="679"/>
      <c r="E118" s="383"/>
      <c r="F118" s="654"/>
      <c r="G118" s="653">
        <f t="shared" si="5"/>
        <v>0</v>
      </c>
      <c r="H118" s="638" t="str">
        <f t="shared" si="7"/>
        <v/>
      </c>
      <c r="I118" s="350"/>
      <c r="J118" s="384"/>
      <c r="K118" s="656"/>
      <c r="L118" s="647"/>
      <c r="M118" s="645" t="str">
        <f t="shared" si="8"/>
        <v/>
      </c>
      <c r="N118" s="647"/>
      <c r="O118" s="645" t="str">
        <f t="shared" si="8"/>
        <v/>
      </c>
      <c r="P118" s="647"/>
      <c r="Q118" s="645" t="str">
        <f t="shared" si="8"/>
        <v/>
      </c>
      <c r="R118" s="647"/>
      <c r="S118" s="645" t="str">
        <f t="shared" si="8"/>
        <v/>
      </c>
      <c r="T118" s="647"/>
    </row>
    <row r="119" spans="1:20" s="334" customFormat="1" ht="16.5" customHeight="1" x14ac:dyDescent="0.4">
      <c r="A119" s="635" t="s">
        <v>196</v>
      </c>
      <c r="B119" s="635" t="str">
        <f t="shared" si="6"/>
        <v>00 入力なし(非表示推奨)</v>
      </c>
      <c r="D119" s="679"/>
      <c r="E119" s="383"/>
      <c r="F119" s="654"/>
      <c r="G119" s="653">
        <f t="shared" si="5"/>
        <v>0</v>
      </c>
      <c r="H119" s="638" t="str">
        <f t="shared" si="7"/>
        <v/>
      </c>
      <c r="I119" s="350"/>
      <c r="J119" s="384"/>
      <c r="K119" s="656"/>
      <c r="L119" s="647"/>
      <c r="M119" s="645" t="str">
        <f t="shared" si="8"/>
        <v/>
      </c>
      <c r="N119" s="647"/>
      <c r="O119" s="645" t="str">
        <f t="shared" si="8"/>
        <v/>
      </c>
      <c r="P119" s="647"/>
      <c r="Q119" s="645" t="str">
        <f t="shared" si="8"/>
        <v/>
      </c>
      <c r="R119" s="647"/>
      <c r="S119" s="645" t="str">
        <f t="shared" si="8"/>
        <v/>
      </c>
      <c r="T119" s="647"/>
    </row>
    <row r="120" spans="1:20" s="334" customFormat="1" ht="16.5" customHeight="1" x14ac:dyDescent="0.4">
      <c r="A120" s="635" t="s">
        <v>196</v>
      </c>
      <c r="B120" s="635" t="str">
        <f t="shared" si="6"/>
        <v>00 入力なし(非表示推奨)</v>
      </c>
      <c r="D120" s="679"/>
      <c r="E120" s="383"/>
      <c r="F120" s="654"/>
      <c r="G120" s="653">
        <f t="shared" si="5"/>
        <v>0</v>
      </c>
      <c r="H120" s="638" t="str">
        <f t="shared" si="7"/>
        <v/>
      </c>
      <c r="I120" s="350"/>
      <c r="J120" s="384"/>
      <c r="K120" s="656"/>
      <c r="L120" s="647"/>
      <c r="M120" s="645" t="str">
        <f t="shared" si="8"/>
        <v/>
      </c>
      <c r="N120" s="647"/>
      <c r="O120" s="645" t="str">
        <f t="shared" si="8"/>
        <v/>
      </c>
      <c r="P120" s="647"/>
      <c r="Q120" s="645" t="str">
        <f t="shared" si="8"/>
        <v/>
      </c>
      <c r="R120" s="647"/>
      <c r="S120" s="645" t="str">
        <f t="shared" si="8"/>
        <v/>
      </c>
      <c r="T120" s="647"/>
    </row>
    <row r="121" spans="1:20" s="334" customFormat="1" ht="16.5" customHeight="1" thickBot="1" x14ac:dyDescent="0.45">
      <c r="A121" s="635" t="s">
        <v>196</v>
      </c>
      <c r="B121" s="635" t="str">
        <f t="shared" si="6"/>
        <v>00 入力なし(非表示推奨)</v>
      </c>
      <c r="D121" s="385" t="s">
        <v>193</v>
      </c>
      <c r="E121" s="355"/>
      <c r="F121" s="386"/>
      <c r="G121" s="387"/>
      <c r="H121" s="388"/>
      <c r="I121" s="358"/>
      <c r="J121" s="389"/>
      <c r="K121" s="390"/>
      <c r="L121" s="657"/>
      <c r="M121" s="390"/>
      <c r="N121" s="657"/>
      <c r="O121" s="390"/>
      <c r="P121" s="657"/>
      <c r="Q121" s="390"/>
      <c r="R121" s="657"/>
      <c r="S121" s="390"/>
      <c r="T121" s="657"/>
    </row>
    <row r="122" spans="1:20" s="334" customFormat="1" ht="16.5" customHeight="1" thickTop="1" thickBot="1" x14ac:dyDescent="0.45">
      <c r="A122" s="635" t="s">
        <v>196</v>
      </c>
      <c r="B122" s="635" t="s">
        <v>185</v>
      </c>
      <c r="D122" s="391" t="s">
        <v>194</v>
      </c>
      <c r="E122" s="392"/>
      <c r="F122" s="393"/>
      <c r="G122" s="394"/>
      <c r="H122" s="365">
        <f>SUM(H111:H121)</f>
        <v>0</v>
      </c>
      <c r="I122" s="366"/>
      <c r="J122" s="395"/>
      <c r="K122" s="368">
        <f>SUM(K111:K121)</f>
        <v>0</v>
      </c>
      <c r="L122" s="648"/>
      <c r="M122" s="368">
        <f>SUM(M111:M121)</f>
        <v>0</v>
      </c>
      <c r="N122" s="648"/>
      <c r="O122" s="368">
        <f>SUM(O111:O121)</f>
        <v>0</v>
      </c>
      <c r="P122" s="648"/>
      <c r="Q122" s="368">
        <f>SUM(Q111:Q121)</f>
        <v>0</v>
      </c>
      <c r="R122" s="648"/>
      <c r="S122" s="368">
        <f>SUM(S111:S121)</f>
        <v>0</v>
      </c>
      <c r="T122" s="648"/>
    </row>
    <row r="123" spans="1:20" s="334" customFormat="1" ht="16.5" customHeight="1" x14ac:dyDescent="0.4">
      <c r="A123" s="635" t="s">
        <v>196</v>
      </c>
      <c r="B123" s="635" t="s">
        <v>185</v>
      </c>
      <c r="D123" s="370"/>
      <c r="E123" s="372"/>
      <c r="F123" s="369"/>
      <c r="G123" s="369"/>
      <c r="H123" s="336"/>
      <c r="I123" s="370"/>
      <c r="J123" s="371"/>
      <c r="K123" s="336"/>
      <c r="L123" s="336"/>
      <c r="M123" s="336"/>
      <c r="N123" s="336"/>
      <c r="O123" s="336"/>
      <c r="P123" s="336"/>
      <c r="Q123" s="336"/>
      <c r="R123" s="336"/>
      <c r="S123" s="336"/>
    </row>
    <row r="124" spans="1:20" s="334" customFormat="1" ht="16.5" customHeight="1" thickBot="1" x14ac:dyDescent="0.45">
      <c r="A124" s="635" t="s">
        <v>200</v>
      </c>
      <c r="B124" s="635" t="s">
        <v>185</v>
      </c>
      <c r="D124" s="370" t="s">
        <v>201</v>
      </c>
      <c r="E124" s="372"/>
      <c r="F124" s="369"/>
      <c r="G124" s="369"/>
      <c r="H124" s="336"/>
      <c r="I124" s="370"/>
      <c r="J124" s="371"/>
      <c r="K124" s="336"/>
      <c r="L124" s="336"/>
      <c r="M124" s="336"/>
      <c r="N124" s="336"/>
      <c r="O124" s="336"/>
      <c r="P124" s="336"/>
      <c r="Q124" s="336"/>
      <c r="R124" s="336"/>
      <c r="S124" s="336"/>
    </row>
    <row r="125" spans="1:20" s="334" customFormat="1" ht="16.5" customHeight="1" x14ac:dyDescent="0.4">
      <c r="A125" s="635" t="s">
        <v>200</v>
      </c>
      <c r="B125" s="635" t="s">
        <v>185</v>
      </c>
      <c r="D125" s="396" t="s">
        <v>202</v>
      </c>
      <c r="E125" s="397"/>
      <c r="F125" s="397"/>
      <c r="G125" s="398"/>
    </row>
    <row r="126" spans="1:20" s="334" customFormat="1" ht="16.5" customHeight="1" thickBot="1" x14ac:dyDescent="0.45">
      <c r="A126" s="635" t="s">
        <v>200</v>
      </c>
      <c r="B126" s="635" t="s">
        <v>185</v>
      </c>
      <c r="D126" s="399" t="s">
        <v>203</v>
      </c>
      <c r="E126" s="400"/>
      <c r="F126" s="401" t="s">
        <v>46</v>
      </c>
      <c r="G126" s="402" t="s">
        <v>190</v>
      </c>
      <c r="H126" s="336"/>
      <c r="I126" s="370"/>
      <c r="J126" s="371"/>
      <c r="K126" s="336"/>
      <c r="L126" s="336"/>
      <c r="M126" s="336"/>
      <c r="N126" s="336"/>
      <c r="O126" s="336"/>
      <c r="P126" s="336"/>
      <c r="Q126" s="336"/>
      <c r="R126" s="336"/>
      <c r="S126" s="336"/>
    </row>
    <row r="127" spans="1:20" s="334" customFormat="1" ht="16.5" customHeight="1" x14ac:dyDescent="0.4">
      <c r="A127" s="635" t="s">
        <v>200</v>
      </c>
      <c r="B127" s="635" t="str">
        <f>IF(D127="","00 入力なし(非表示推奨)","01 入力あり")</f>
        <v>01 入力あり</v>
      </c>
      <c r="D127" s="639">
        <f>事案の概要!E42</f>
        <v>0</v>
      </c>
      <c r="E127" s="403"/>
      <c r="F127" s="404">
        <f>SUMIF(D$8:D$104,D127,F$8:F$104)</f>
        <v>0</v>
      </c>
      <c r="G127" s="404">
        <f>SUMIF(D$8:D$104,D127,G$8:G$104)</f>
        <v>0</v>
      </c>
      <c r="H127" s="336"/>
      <c r="I127" s="370"/>
      <c r="J127" s="371"/>
      <c r="K127" s="336"/>
      <c r="L127" s="336"/>
      <c r="M127" s="336"/>
      <c r="N127" s="336"/>
      <c r="O127" s="336"/>
      <c r="P127" s="336"/>
      <c r="Q127" s="336"/>
      <c r="R127" s="336"/>
      <c r="S127" s="336"/>
    </row>
    <row r="128" spans="1:20" s="334" customFormat="1" ht="16.5" customHeight="1" x14ac:dyDescent="0.4">
      <c r="A128" s="635" t="s">
        <v>200</v>
      </c>
      <c r="B128" s="635" t="str">
        <f t="shared" ref="B128:B137" si="9">IF(D128="","00 入力なし(非表示推奨)","01 入力あり")</f>
        <v>00 入力なし(非表示推奨)</v>
      </c>
      <c r="D128" s="639" t="str">
        <f t="array" ref="D128">_xlfn.IFNA(INDEX(事案の概要!$E$42:$E$65,MATCH(0,COUNTIF(D$127:D127,"="&amp;事案の概要!$E$42:$E$65)+COUNTIF($N$3,"="&amp;事案の概要!$E$42:$E$65),0)),"")</f>
        <v/>
      </c>
      <c r="E128" s="403"/>
      <c r="F128" s="404">
        <f>SUMIF(D$8:D$104,D128,F$8:F$104)</f>
        <v>0</v>
      </c>
      <c r="G128" s="404">
        <f>SUMIF(D$8:D$104,D128,G$8:G$104)</f>
        <v>0</v>
      </c>
      <c r="H128" s="336"/>
      <c r="I128" s="370"/>
      <c r="J128" s="371"/>
      <c r="K128" s="336"/>
      <c r="L128" s="336"/>
      <c r="M128" s="336"/>
      <c r="N128" s="336"/>
      <c r="O128" s="336"/>
      <c r="P128" s="336"/>
      <c r="Q128" s="336"/>
      <c r="R128" s="336"/>
      <c r="S128" s="336"/>
    </row>
    <row r="129" spans="1:19" s="334" customFormat="1" ht="16.5" customHeight="1" x14ac:dyDescent="0.4">
      <c r="A129" s="635" t="s">
        <v>200</v>
      </c>
      <c r="B129" s="635" t="str">
        <f t="shared" si="9"/>
        <v>00 入力なし(非表示推奨)</v>
      </c>
      <c r="D129" s="639" t="str">
        <f t="array" ref="D129">_xlfn.IFNA(INDEX(事案の概要!$E$42:$E$65,MATCH(0,COUNTIF(D$127:D128,"="&amp;事案の概要!$E$42:$E$65)+COUNTIF($N$3,"="&amp;事案の概要!$E$42:$E$65),0)),"")</f>
        <v/>
      </c>
      <c r="E129" s="403"/>
      <c r="F129" s="404">
        <f t="shared" ref="F129:F137" si="10">SUMIF(D$8:D$104,D129,F$8:F$104)</f>
        <v>0</v>
      </c>
      <c r="G129" s="404">
        <f t="shared" ref="G129:G137" si="11">SUMIF(D$8:D$104,D129,G$8:G$104)</f>
        <v>0</v>
      </c>
      <c r="H129" s="336"/>
      <c r="I129" s="370"/>
      <c r="J129" s="371"/>
      <c r="K129" s="336"/>
      <c r="L129" s="336"/>
      <c r="M129" s="336"/>
      <c r="N129" s="336"/>
      <c r="O129" s="336"/>
      <c r="P129" s="336"/>
      <c r="Q129" s="336"/>
      <c r="R129" s="336"/>
      <c r="S129" s="336"/>
    </row>
    <row r="130" spans="1:19" s="334" customFormat="1" ht="16.5" customHeight="1" x14ac:dyDescent="0.4">
      <c r="A130" s="635" t="s">
        <v>200</v>
      </c>
      <c r="B130" s="635" t="str">
        <f t="shared" si="9"/>
        <v>00 入力なし(非表示推奨)</v>
      </c>
      <c r="D130" s="639" t="str">
        <f t="array" ref="D130">_xlfn.IFNA(INDEX(事案の概要!$E$42:$E$65,MATCH(0,COUNTIF(D$127:D129,"="&amp;事案の概要!$E$42:$E$65)+COUNTIF($N$3,"="&amp;事案の概要!$E$42:$E$65),0)),"")</f>
        <v/>
      </c>
      <c r="E130" s="403"/>
      <c r="F130" s="404">
        <f t="shared" si="10"/>
        <v>0</v>
      </c>
      <c r="G130" s="404">
        <f t="shared" si="11"/>
        <v>0</v>
      </c>
      <c r="H130" s="336"/>
      <c r="I130" s="370"/>
      <c r="J130" s="371"/>
      <c r="K130" s="336"/>
      <c r="L130" s="336"/>
      <c r="M130" s="336"/>
      <c r="N130" s="336"/>
      <c r="O130" s="336"/>
      <c r="P130" s="336"/>
      <c r="Q130" s="336"/>
      <c r="R130" s="336"/>
      <c r="S130" s="336"/>
    </row>
    <row r="131" spans="1:19" s="334" customFormat="1" ht="16.5" customHeight="1" x14ac:dyDescent="0.4">
      <c r="A131" s="635" t="s">
        <v>200</v>
      </c>
      <c r="B131" s="635" t="str">
        <f t="shared" si="9"/>
        <v>00 入力なし(非表示推奨)</v>
      </c>
      <c r="D131" s="639" t="str">
        <f t="array" ref="D131">_xlfn.IFNA(INDEX(事案の概要!$E$42:$E$65,MATCH(0,COUNTIF(D$127:D130,"="&amp;事案の概要!$E$42:$E$65)+COUNTIF($N$3,"="&amp;事案の概要!$E$42:$E$65),0)),"")</f>
        <v/>
      </c>
      <c r="E131" s="403"/>
      <c r="F131" s="404">
        <f t="shared" si="10"/>
        <v>0</v>
      </c>
      <c r="G131" s="404">
        <f t="shared" si="11"/>
        <v>0</v>
      </c>
      <c r="H131" s="336"/>
      <c r="I131" s="370"/>
      <c r="J131" s="371"/>
      <c r="K131" s="336"/>
      <c r="L131" s="336"/>
      <c r="M131" s="336"/>
      <c r="N131" s="336"/>
      <c r="O131" s="336"/>
      <c r="P131" s="336"/>
      <c r="Q131" s="336"/>
      <c r="R131" s="336"/>
      <c r="S131" s="336"/>
    </row>
    <row r="132" spans="1:19" s="334" customFormat="1" ht="16.5" customHeight="1" x14ac:dyDescent="0.4">
      <c r="A132" s="635" t="s">
        <v>200</v>
      </c>
      <c r="B132" s="635" t="str">
        <f t="shared" si="9"/>
        <v>00 入力なし(非表示推奨)</v>
      </c>
      <c r="D132" s="639" t="str">
        <f t="array" ref="D132">_xlfn.IFNA(INDEX(事案の概要!$E$42:$E$65,MATCH(0,COUNTIF(D$127:D131,"="&amp;事案の概要!$E$42:$E$65)+COUNTIF($N$3,"="&amp;事案の概要!$E$42:$E$65),0)),"")</f>
        <v/>
      </c>
      <c r="E132" s="403"/>
      <c r="F132" s="404">
        <f t="shared" si="10"/>
        <v>0</v>
      </c>
      <c r="G132" s="404">
        <f t="shared" si="11"/>
        <v>0</v>
      </c>
      <c r="H132" s="336"/>
      <c r="I132" s="370"/>
      <c r="J132" s="371"/>
      <c r="K132" s="336"/>
      <c r="L132" s="336"/>
      <c r="M132" s="336"/>
      <c r="N132" s="336"/>
      <c r="O132" s="336"/>
      <c r="P132" s="336"/>
      <c r="Q132" s="336"/>
      <c r="R132" s="336"/>
      <c r="S132" s="336"/>
    </row>
    <row r="133" spans="1:19" s="334" customFormat="1" ht="16.5" customHeight="1" x14ac:dyDescent="0.4">
      <c r="A133" s="635" t="s">
        <v>200</v>
      </c>
      <c r="B133" s="635" t="str">
        <f t="shared" si="9"/>
        <v>00 入力なし(非表示推奨)</v>
      </c>
      <c r="D133" s="639" t="str">
        <f t="array" ref="D133">_xlfn.IFNA(INDEX(事案の概要!$E$42:$E$65,MATCH(0,COUNTIF(D$127:D132,"="&amp;事案の概要!$E$42:$E$65)+COUNTIF($N$3,"="&amp;事案の概要!$E$42:$E$65),0)),"")</f>
        <v/>
      </c>
      <c r="E133" s="403"/>
      <c r="F133" s="404">
        <f t="shared" si="10"/>
        <v>0</v>
      </c>
      <c r="G133" s="404">
        <f t="shared" si="11"/>
        <v>0</v>
      </c>
      <c r="H133" s="336"/>
      <c r="I133" s="370"/>
      <c r="J133" s="371"/>
      <c r="K133" s="336"/>
      <c r="L133" s="336"/>
      <c r="M133" s="336"/>
      <c r="N133" s="336"/>
      <c r="O133" s="336"/>
      <c r="P133" s="336"/>
      <c r="Q133" s="336"/>
      <c r="R133" s="336"/>
      <c r="S133" s="336"/>
    </row>
    <row r="134" spans="1:19" s="334" customFormat="1" ht="16.5" customHeight="1" x14ac:dyDescent="0.4">
      <c r="A134" s="635" t="s">
        <v>200</v>
      </c>
      <c r="B134" s="635" t="str">
        <f t="shared" si="9"/>
        <v>00 入力なし(非表示推奨)</v>
      </c>
      <c r="D134" s="639" t="str">
        <f t="array" ref="D134">_xlfn.IFNA(INDEX(事案の概要!$E$42:$E$65,MATCH(0,COUNTIF(D$127:D133,"="&amp;事案の概要!$E$42:$E$65)+COUNTIF($N$3,"="&amp;事案の概要!$E$42:$E$65),0)),"")</f>
        <v/>
      </c>
      <c r="E134" s="403"/>
      <c r="F134" s="404">
        <f t="shared" si="10"/>
        <v>0</v>
      </c>
      <c r="G134" s="404">
        <f t="shared" si="11"/>
        <v>0</v>
      </c>
      <c r="H134" s="336"/>
      <c r="I134" s="370"/>
      <c r="J134" s="371"/>
      <c r="K134" s="336"/>
      <c r="L134" s="336"/>
      <c r="M134" s="336"/>
      <c r="N134" s="336"/>
      <c r="O134" s="336"/>
      <c r="P134" s="336"/>
      <c r="Q134" s="336"/>
      <c r="R134" s="336"/>
      <c r="S134" s="336"/>
    </row>
    <row r="135" spans="1:19" s="334" customFormat="1" ht="16.5" customHeight="1" x14ac:dyDescent="0.4">
      <c r="A135" s="635" t="s">
        <v>200</v>
      </c>
      <c r="B135" s="635" t="str">
        <f t="shared" si="9"/>
        <v>00 入力なし(非表示推奨)</v>
      </c>
      <c r="D135" s="639" t="str">
        <f t="array" ref="D135">_xlfn.IFNA(INDEX(事案の概要!$E$42:$E$65,MATCH(0,COUNTIF(D$127:D134,"="&amp;事案の概要!$E$42:$E$65)+COUNTIF($N$3,"="&amp;事案の概要!$E$42:$E$65),0)),"")</f>
        <v/>
      </c>
      <c r="E135" s="403"/>
      <c r="F135" s="404">
        <f t="shared" si="10"/>
        <v>0</v>
      </c>
      <c r="G135" s="404">
        <f t="shared" si="11"/>
        <v>0</v>
      </c>
      <c r="H135" s="336"/>
      <c r="I135" s="370"/>
      <c r="J135" s="371"/>
      <c r="K135" s="336"/>
      <c r="L135" s="336"/>
      <c r="M135" s="336"/>
      <c r="N135" s="336"/>
      <c r="O135" s="336"/>
      <c r="P135" s="336"/>
      <c r="Q135" s="336"/>
      <c r="R135" s="336"/>
      <c r="S135" s="336"/>
    </row>
    <row r="136" spans="1:19" s="334" customFormat="1" ht="16.5" customHeight="1" x14ac:dyDescent="0.4">
      <c r="A136" s="635" t="s">
        <v>200</v>
      </c>
      <c r="B136" s="635" t="str">
        <f t="shared" si="9"/>
        <v>00 入力なし(非表示推奨)</v>
      </c>
      <c r="D136" s="639" t="str">
        <f t="array" ref="D136">_xlfn.IFNA(INDEX(事案の概要!$E$42:$E$65,MATCH(0,COUNTIF(D$127:D135,"="&amp;事案の概要!$E$42:$E$65)+COUNTIF($N$3,"="&amp;事案の概要!$E$42:$E$65),0)),"")</f>
        <v/>
      </c>
      <c r="E136" s="403"/>
      <c r="F136" s="404">
        <f t="shared" si="10"/>
        <v>0</v>
      </c>
      <c r="G136" s="404">
        <f t="shared" si="11"/>
        <v>0</v>
      </c>
      <c r="H136" s="336"/>
      <c r="I136" s="370"/>
      <c r="J136" s="371"/>
      <c r="K136" s="336"/>
      <c r="L136" s="336"/>
      <c r="M136" s="336"/>
      <c r="N136" s="336"/>
      <c r="O136" s="336"/>
      <c r="P136" s="336"/>
      <c r="Q136" s="336"/>
      <c r="R136" s="336"/>
      <c r="S136" s="336"/>
    </row>
    <row r="137" spans="1:19" s="334" customFormat="1" ht="16.5" customHeight="1" x14ac:dyDescent="0.4">
      <c r="A137" s="635" t="s">
        <v>200</v>
      </c>
      <c r="B137" s="635" t="str">
        <f t="shared" si="9"/>
        <v>00 入力なし(非表示推奨)</v>
      </c>
      <c r="D137" s="639" t="str">
        <f t="array" ref="D137">_xlfn.IFNA(INDEX(事案の概要!$E$42:$E$65,MATCH(0,COUNTIF(D$127:D136,"="&amp;事案の概要!$E$42:$E$65)+COUNTIF($N$3,"="&amp;事案の概要!$E$42:$E$65),0)),"")</f>
        <v/>
      </c>
      <c r="E137" s="403"/>
      <c r="F137" s="404">
        <f t="shared" si="10"/>
        <v>0</v>
      </c>
      <c r="G137" s="404">
        <f t="shared" si="11"/>
        <v>0</v>
      </c>
      <c r="H137" s="336"/>
      <c r="I137" s="370"/>
      <c r="J137" s="371"/>
      <c r="K137" s="336"/>
      <c r="L137" s="336"/>
      <c r="M137" s="336"/>
      <c r="N137" s="336"/>
      <c r="O137" s="336"/>
      <c r="P137" s="336"/>
      <c r="Q137" s="336"/>
      <c r="R137" s="336"/>
      <c r="S137" s="336"/>
    </row>
  </sheetData>
  <sheetProtection sheet="1" formatCells="0" formatColumns="0" formatRows="0" insertColumns="0" insertRows="0" sort="0" autoFilter="0" pivotTables="0"/>
  <autoFilter ref="A1:B137" xr:uid="{00000000-0009-0000-0000-000002000000}"/>
  <mergeCells count="4">
    <mergeCell ref="D3:H3"/>
    <mergeCell ref="D106:E106"/>
    <mergeCell ref="D2:H2"/>
    <mergeCell ref="D1:J1"/>
  </mergeCells>
  <phoneticPr fontId="2"/>
  <conditionalFormatting sqref="D2:D3 I2:I3">
    <cfRule type="expression" dxfId="7" priority="3">
      <formula>CELL("protect",D2)=1</formula>
    </cfRule>
  </conditionalFormatting>
  <conditionalFormatting sqref="D107:G109">
    <cfRule type="expression" dxfId="6" priority="1">
      <formula>CELL("protect",D107)=1</formula>
    </cfRule>
  </conditionalFormatting>
  <conditionalFormatting sqref="D4:I5">
    <cfRule type="expression" dxfId="5" priority="2">
      <formula>CELL("protect",D4)=1</formula>
    </cfRule>
  </conditionalFormatting>
  <conditionalFormatting sqref="I109:S109">
    <cfRule type="expression" dxfId="4" priority="5">
      <formula>CELL("protect",I109)=1</formula>
    </cfRule>
  </conditionalFormatting>
  <conditionalFormatting sqref="M2:XFD3 J3 B127:B137">
    <cfRule type="expression" dxfId="3" priority="4">
      <formula>CELL("protect",B2)=1</formula>
    </cfRule>
  </conditionalFormatting>
  <conditionalFormatting sqref="S4:XFD5 D5:D6 I6:S6 U6:XFD105 C7:N8 O7:T104 B9:N104 I105:J105 L105 N105 P105 R105 T105 D105:D106 F106:XFD106 I107:XFD108 U109:XFD122 C110:N110 O110:T121 C111:L111 M111:N114 B112:L114 B115:N121 C122:G122 I122:J122 L122 N122 P122 R122 T122 C123:XFD137 A124:A137 A138:XFD1048576">
    <cfRule type="expression" dxfId="2" priority="6">
      <formula>CELL("protect",A4)=1</formula>
    </cfRule>
  </conditionalFormatting>
  <dataValidations count="7">
    <dataValidation type="list" showInputMessage="1" sqref="D8:D103" xr:uid="{00000000-0002-0000-0200-000000000000}">
      <formula1>$D$127:$D$137</formula1>
    </dataValidation>
    <dataValidation type="list" allowBlank="1" showInputMessage="1" sqref="D111:D120" xr:uid="{00000000-0002-0000-0200-000001000000}">
      <formula1>$D$127:$D$137</formula1>
    </dataValidation>
    <dataValidation type="whole" operator="greaterThanOrEqual" allowBlank="1" showInputMessage="1" showErrorMessage="1" error="正の整数を入力してください。" prompt="治療関係費等の表から自動入力_x000a_（手入力も可能）" sqref="G111" xr:uid="{00000000-0002-0000-0200-000002000000}">
      <formula1>0</formula1>
    </dataValidation>
    <dataValidation allowBlank="1" showInputMessage="1" showErrorMessage="1" prompt="診療報酬明細書（レセプト）等を参照の上、正確に入力してください。" sqref="H8" xr:uid="{00000000-0002-0000-0200-000003000000}"/>
    <dataValidation type="whole" operator="greaterThanOrEqual" allowBlank="1" showInputMessage="1" showErrorMessage="1" error="正の整数を入力してください。" sqref="F8:G15 F71:G82 F127:G1048576 F106:F124 F23:G31 F39:G46 F54:G63 G112:G124 F90:G104 G106:G109" xr:uid="{00000000-0002-0000-0200-000004000000}">
      <formula1>0</formula1>
    </dataValidation>
    <dataValidation type="list" allowBlank="1" showInputMessage="1" sqref="L3" xr:uid="{C6621915-5C8C-4288-B1CA-8DF86006FE15}">
      <formula1>"原告(ら)代理人,被告(ら)代理人,裁判所"</formula1>
    </dataValidation>
    <dataValidation showErrorMessage="1" prompt="「Ctr」l＋「；(セミコロン)」で今日の日付が入力できます。" sqref="K2:L2" xr:uid="{CAEF0FDB-63EB-4332-8C6A-3EDF33BA7B4A}"/>
  </dataValidations>
  <hyperlinks>
    <hyperlink ref="D5" location="損害額一覧表!F7" display="治療費・文書料" xr:uid="{439CECB2-BFB2-4441-BA65-79BDF3AEB552}"/>
    <hyperlink ref="D108" location="損害額一覧表!E11" display="通院交通費" xr:uid="{D7B8E6E8-3CAE-4D3E-97A3-7C58E4D6EC1D}"/>
  </hyperlinks>
  <printOptions horizontalCentered="1"/>
  <pageMargins left="0.98425196850393704" right="0.98425196850393704" top="1.1811023622047245" bottom="0.78740157480314965" header="0.51181102362204722" footer="0.51181102362204722"/>
  <pageSetup paperSize="9" fitToHeight="0" orientation="landscape" blackAndWhite="1" r:id="rId1"/>
  <rowBreaks count="1" manualBreakCount="1">
    <brk id="107" min="3"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X70"/>
  <sheetViews>
    <sheetView zoomScaleNormal="100" workbookViewId="0">
      <pane ySplit="1" topLeftCell="A31" activePane="bottomLeft" state="frozen"/>
      <selection activeCell="E20" sqref="E20:M20"/>
      <selection pane="bottomLeft" activeCell="D16" sqref="D16:F16"/>
    </sheetView>
  </sheetViews>
  <sheetFormatPr defaultColWidth="9" defaultRowHeight="18.75" customHeight="1" x14ac:dyDescent="0.4"/>
  <cols>
    <col min="1" max="2" width="2.625" style="659" customWidth="1"/>
    <col min="3" max="3" width="3.625" style="328" bestFit="1" customWidth="1"/>
    <col min="4" max="4" width="6" style="328" bestFit="1" customWidth="1"/>
    <col min="5" max="5" width="30.625" style="328" customWidth="1"/>
    <col min="6" max="9" width="16.625" style="328" customWidth="1"/>
    <col min="10" max="13" width="12.625" style="328" hidden="1" customWidth="1"/>
    <col min="14" max="14" width="7.375" style="328" hidden="1" customWidth="1"/>
    <col min="15" max="15" width="10.625" style="328" hidden="1" customWidth="1"/>
    <col min="16" max="16" width="22.75" style="328" customWidth="1"/>
    <col min="17" max="17" width="16.75" style="328" customWidth="1"/>
    <col min="18" max="18" width="22.75" style="328" customWidth="1"/>
    <col min="19" max="19" width="16.75" style="328" customWidth="1"/>
    <col min="20" max="20" width="6" style="328" bestFit="1" customWidth="1"/>
    <col min="21" max="21" width="33.875" style="328" bestFit="1" customWidth="1"/>
    <col min="22" max="22" width="10.625" style="328" bestFit="1" customWidth="1"/>
    <col min="23" max="23" width="18.375" style="328" customWidth="1"/>
    <col min="24" max="24" width="17.75" style="328" customWidth="1"/>
    <col min="25" max="16384" width="9" style="328"/>
  </cols>
  <sheetData>
    <row r="1" spans="1:19" s="406" customFormat="1" ht="18.75" customHeight="1" thickBot="1" x14ac:dyDescent="0.45">
      <c r="A1" s="675"/>
      <c r="B1" s="676"/>
      <c r="C1" s="662" t="s">
        <v>0</v>
      </c>
      <c r="D1" s="875" t="s">
        <v>204</v>
      </c>
      <c r="E1" s="876"/>
      <c r="F1" s="876"/>
      <c r="G1" s="877"/>
      <c r="H1" s="405"/>
    </row>
    <row r="2" spans="1:19" ht="18.75" customHeight="1" x14ac:dyDescent="0.4">
      <c r="A2" s="660" t="s">
        <v>2</v>
      </c>
      <c r="B2" s="661" t="s">
        <v>185</v>
      </c>
      <c r="C2" s="4"/>
      <c r="D2" s="878"/>
      <c r="E2" s="878"/>
      <c r="F2" s="878"/>
      <c r="G2" s="4"/>
      <c r="H2" s="407"/>
      <c r="I2" s="4"/>
    </row>
    <row r="3" spans="1:19" ht="18.75" customHeight="1" thickBot="1" x14ac:dyDescent="0.45">
      <c r="A3" s="661" t="s">
        <v>205</v>
      </c>
      <c r="B3" s="661" t="s">
        <v>185</v>
      </c>
      <c r="C3" s="4"/>
      <c r="D3" s="408"/>
      <c r="E3" s="408" t="s">
        <v>206</v>
      </c>
      <c r="F3" s="408"/>
      <c r="G3" s="4"/>
      <c r="H3" s="407"/>
      <c r="I3" s="4"/>
    </row>
    <row r="4" spans="1:19" ht="18.75" customHeight="1" thickBot="1" x14ac:dyDescent="0.45">
      <c r="A4" s="661" t="s">
        <v>205</v>
      </c>
      <c r="B4" s="661" t="s">
        <v>185</v>
      </c>
      <c r="C4" s="151"/>
      <c r="E4" s="409" t="s">
        <v>207</v>
      </c>
      <c r="F4" s="410" t="s">
        <v>208</v>
      </c>
      <c r="G4" s="411" t="s">
        <v>209</v>
      </c>
      <c r="H4" s="4"/>
      <c r="I4" s="4"/>
    </row>
    <row r="5" spans="1:19" ht="18.75" customHeight="1" x14ac:dyDescent="0.4">
      <c r="A5" s="661" t="s">
        <v>205</v>
      </c>
      <c r="B5" s="661" t="s">
        <v>185</v>
      </c>
      <c r="C5" s="151"/>
      <c r="E5" s="580"/>
      <c r="F5" s="665" t="s">
        <v>23</v>
      </c>
      <c r="G5" s="412"/>
      <c r="H5" s="4"/>
      <c r="I5" s="4"/>
    </row>
    <row r="6" spans="1:19" ht="18.75" customHeight="1" x14ac:dyDescent="0.4">
      <c r="A6" s="661" t="s">
        <v>205</v>
      </c>
      <c r="B6" s="661" t="str">
        <f>IF(G6=0,"00 入力なし(非表示推奨)","01 入力あり")</f>
        <v>00 入力なし(非表示推奨)</v>
      </c>
      <c r="C6" s="151"/>
      <c r="E6" s="581"/>
      <c r="F6" s="666"/>
      <c r="G6" s="413"/>
      <c r="H6" s="4"/>
    </row>
    <row r="7" spans="1:19" ht="18.75" customHeight="1" x14ac:dyDescent="0.4">
      <c r="A7" s="661" t="s">
        <v>205</v>
      </c>
      <c r="B7" s="661" t="str">
        <f t="shared" ref="B7:B12" si="0">IF(G7=0,"00 入力なし(非表示推奨)","01 入力あり")</f>
        <v>00 入力なし(非表示推奨)</v>
      </c>
      <c r="C7" s="151"/>
      <c r="E7" s="581"/>
      <c r="F7" s="666"/>
      <c r="G7" s="413"/>
      <c r="H7" s="4"/>
    </row>
    <row r="8" spans="1:19" ht="18.75" customHeight="1" x14ac:dyDescent="0.4">
      <c r="A8" s="661" t="s">
        <v>205</v>
      </c>
      <c r="B8" s="661" t="str">
        <f t="shared" si="0"/>
        <v>00 入力なし(非表示推奨)</v>
      </c>
      <c r="C8" s="151"/>
      <c r="E8" s="581"/>
      <c r="F8" s="666"/>
      <c r="G8" s="413"/>
      <c r="H8" s="4"/>
      <c r="I8" s="4"/>
    </row>
    <row r="9" spans="1:19" ht="18.75" customHeight="1" x14ac:dyDescent="0.4">
      <c r="A9" s="661" t="s">
        <v>205</v>
      </c>
      <c r="B9" s="661" t="str">
        <f t="shared" si="0"/>
        <v>00 入力なし(非表示推奨)</v>
      </c>
      <c r="C9" s="151"/>
      <c r="E9" s="581"/>
      <c r="F9" s="666"/>
      <c r="G9" s="413"/>
      <c r="H9" s="4"/>
      <c r="I9" s="4"/>
    </row>
    <row r="10" spans="1:19" ht="18.75" customHeight="1" x14ac:dyDescent="0.4">
      <c r="A10" s="661" t="s">
        <v>205</v>
      </c>
      <c r="B10" s="661" t="str">
        <f t="shared" si="0"/>
        <v>00 入力なし(非表示推奨)</v>
      </c>
      <c r="C10" s="151"/>
      <c r="E10" s="581"/>
      <c r="F10" s="666"/>
      <c r="G10" s="413"/>
      <c r="H10" s="4"/>
      <c r="I10" s="4"/>
    </row>
    <row r="11" spans="1:19" ht="18.75" customHeight="1" x14ac:dyDescent="0.4">
      <c r="A11" s="661" t="s">
        <v>205</v>
      </c>
      <c r="B11" s="661" t="str">
        <f t="shared" si="0"/>
        <v>00 入力なし(非表示推奨)</v>
      </c>
      <c r="C11" s="151"/>
      <c r="E11" s="581"/>
      <c r="F11" s="666"/>
      <c r="G11" s="413"/>
      <c r="H11" s="4"/>
      <c r="I11" s="4"/>
    </row>
    <row r="12" spans="1:19" ht="18.75" customHeight="1" thickBot="1" x14ac:dyDescent="0.45">
      <c r="A12" s="661" t="s">
        <v>205</v>
      </c>
      <c r="B12" s="661" t="str">
        <f t="shared" si="0"/>
        <v>00 入力なし(非表示推奨)</v>
      </c>
      <c r="C12" s="151"/>
      <c r="E12" s="582"/>
      <c r="F12" s="667"/>
      <c r="G12" s="414"/>
      <c r="H12" s="4"/>
      <c r="I12" s="4"/>
    </row>
    <row r="13" spans="1:19" ht="18.75" customHeight="1" thickBot="1" x14ac:dyDescent="0.45">
      <c r="A13" s="661" t="s">
        <v>205</v>
      </c>
      <c r="B13" s="661" t="s">
        <v>185</v>
      </c>
      <c r="C13" s="151"/>
      <c r="E13" s="583"/>
      <c r="F13" s="415" t="s">
        <v>194</v>
      </c>
      <c r="G13" s="416">
        <f>SUM(G5:G12)</f>
        <v>0</v>
      </c>
      <c r="H13" s="4"/>
      <c r="I13" s="4"/>
    </row>
    <row r="14" spans="1:19" ht="18.75" customHeight="1" x14ac:dyDescent="0.4">
      <c r="A14" s="661" t="s">
        <v>205</v>
      </c>
      <c r="B14" s="661" t="s">
        <v>185</v>
      </c>
      <c r="C14" s="151"/>
    </row>
    <row r="15" spans="1:19" ht="18.75" customHeight="1" x14ac:dyDescent="0.4">
      <c r="A15" s="660" t="s">
        <v>2</v>
      </c>
      <c r="B15" s="661" t="s">
        <v>185</v>
      </c>
      <c r="C15" s="151"/>
      <c r="D15" s="690" t="str">
        <f>事案の概要!D3</f>
        <v>令和●年(ワ)第●●●●号</v>
      </c>
      <c r="E15" s="690"/>
      <c r="R15" s="7" t="s">
        <v>6</v>
      </c>
      <c r="S15" s="8">
        <v>46023</v>
      </c>
    </row>
    <row r="16" spans="1:19" s="4" customFormat="1" ht="27.75" customHeight="1" x14ac:dyDescent="0.4">
      <c r="A16" s="660" t="s">
        <v>2</v>
      </c>
      <c r="B16" s="661" t="s">
        <v>185</v>
      </c>
      <c r="C16" s="5"/>
      <c r="D16" s="803" t="s">
        <v>210</v>
      </c>
      <c r="E16" s="803"/>
      <c r="F16" s="803"/>
      <c r="G16" s="6"/>
      <c r="H16" s="318"/>
      <c r="I16" s="407"/>
      <c r="J16" s="3"/>
      <c r="K16" s="9"/>
      <c r="L16" s="6"/>
      <c r="R16" s="10" t="s">
        <v>8</v>
      </c>
      <c r="S16" s="6" t="s">
        <v>9</v>
      </c>
    </row>
    <row r="17" spans="1:19" ht="18.75" customHeight="1" thickBot="1" x14ac:dyDescent="0.45">
      <c r="A17" s="661" t="s">
        <v>211</v>
      </c>
      <c r="B17" s="661" t="s">
        <v>185</v>
      </c>
      <c r="C17" s="151"/>
      <c r="D17" s="874" t="s">
        <v>212</v>
      </c>
      <c r="E17" s="874"/>
    </row>
    <row r="18" spans="1:19" s="13" customFormat="1" ht="18.75" customHeight="1" x14ac:dyDescent="0.4">
      <c r="A18" s="661" t="s">
        <v>211</v>
      </c>
      <c r="B18" s="661" t="s">
        <v>185</v>
      </c>
      <c r="C18" s="151"/>
      <c r="D18" s="846">
        <f>損害額一覧表!F74</f>
        <v>0</v>
      </c>
      <c r="E18" s="847"/>
      <c r="F18" s="850" t="s">
        <v>14</v>
      </c>
      <c r="G18" s="851"/>
      <c r="H18" s="851"/>
      <c r="I18" s="851"/>
      <c r="J18" s="851"/>
      <c r="K18" s="851"/>
      <c r="L18" s="851"/>
      <c r="M18" s="851"/>
      <c r="N18" s="851"/>
      <c r="O18" s="851"/>
      <c r="P18" s="851"/>
      <c r="Q18" s="852"/>
      <c r="R18" s="844" t="s">
        <v>16</v>
      </c>
      <c r="S18" s="845"/>
    </row>
    <row r="19" spans="1:19" s="13" customFormat="1" ht="18.75" customHeight="1" thickBot="1" x14ac:dyDescent="0.45">
      <c r="A19" s="661" t="s">
        <v>211</v>
      </c>
      <c r="B19" s="661" t="s">
        <v>185</v>
      </c>
      <c r="C19" s="151"/>
      <c r="D19" s="848"/>
      <c r="E19" s="849"/>
      <c r="F19" s="871" t="s">
        <v>66</v>
      </c>
      <c r="G19" s="872"/>
      <c r="H19" s="872"/>
      <c r="I19" s="872"/>
      <c r="J19" s="872"/>
      <c r="K19" s="872"/>
      <c r="L19" s="872"/>
      <c r="M19" s="873"/>
      <c r="N19" s="579" t="s">
        <v>213</v>
      </c>
      <c r="O19" s="579" t="s">
        <v>213</v>
      </c>
      <c r="P19" s="559" t="s">
        <v>67</v>
      </c>
      <c r="Q19" s="560" t="s">
        <v>15</v>
      </c>
      <c r="R19" s="559" t="s">
        <v>214</v>
      </c>
      <c r="S19" s="560" t="s">
        <v>15</v>
      </c>
    </row>
    <row r="20" spans="1:19" s="13" customFormat="1" ht="18.75" customHeight="1" x14ac:dyDescent="0.4">
      <c r="A20" s="661" t="s">
        <v>211</v>
      </c>
      <c r="B20" s="661" t="s">
        <v>185</v>
      </c>
      <c r="C20" s="151"/>
      <c r="D20" s="859" t="s">
        <v>207</v>
      </c>
      <c r="E20" s="860"/>
      <c r="F20" s="600" t="str">
        <f>IF(E5=0,"",E5)</f>
        <v/>
      </c>
      <c r="G20" s="417" t="str">
        <f>IF(E6=0,"",E6)</f>
        <v/>
      </c>
      <c r="H20" s="417" t="str">
        <f>IF(E7=0,"",E7)</f>
        <v/>
      </c>
      <c r="I20" s="417" t="str">
        <f>IF(E8=0,"",E8)</f>
        <v/>
      </c>
      <c r="J20" s="417" t="str">
        <f>IF(E9=0,"",E9)</f>
        <v/>
      </c>
      <c r="K20" s="417" t="str">
        <f>IF(E10=0,"",E10)</f>
        <v/>
      </c>
      <c r="L20" s="417" t="str">
        <f>IF(E11=0,"",E11)</f>
        <v/>
      </c>
      <c r="M20" s="417" t="str">
        <f>IF(E12=0,"",E12)</f>
        <v/>
      </c>
      <c r="N20" s="417"/>
      <c r="O20" s="417"/>
      <c r="P20" s="418"/>
      <c r="Q20" s="419"/>
      <c r="R20" s="418"/>
      <c r="S20" s="419"/>
    </row>
    <row r="21" spans="1:19" s="13" customFormat="1" ht="18.75" customHeight="1" thickBot="1" x14ac:dyDescent="0.45">
      <c r="A21" s="661" t="s">
        <v>211</v>
      </c>
      <c r="B21" s="661" t="s">
        <v>185</v>
      </c>
      <c r="C21" s="151"/>
      <c r="D21" s="861" t="s">
        <v>208</v>
      </c>
      <c r="E21" s="862"/>
      <c r="F21" s="621" t="str">
        <f>IF(F5=0,"",F5)</f>
        <v>※プルダウンで選択</v>
      </c>
      <c r="G21" s="577" t="str">
        <f>IF(F6=0,"",F6)</f>
        <v/>
      </c>
      <c r="H21" s="577" t="str">
        <f>IF(F7=0,"",F7)</f>
        <v/>
      </c>
      <c r="I21" s="577" t="str">
        <f>IF(F8=0,"",F8)</f>
        <v/>
      </c>
      <c r="J21" s="468" t="str">
        <f>IF(F9=0,"",F9)</f>
        <v/>
      </c>
      <c r="K21" s="468" t="str">
        <f>IF(F10=0,"",F10)</f>
        <v/>
      </c>
      <c r="L21" s="468" t="str">
        <f>IF(F11=0,"",F11)</f>
        <v/>
      </c>
      <c r="M21" s="468" t="str">
        <f>IF(F12=0,"",F12)</f>
        <v/>
      </c>
      <c r="N21" s="468"/>
      <c r="O21" s="468"/>
      <c r="P21" s="469"/>
      <c r="Q21" s="470"/>
      <c r="R21" s="469"/>
      <c r="S21" s="470"/>
    </row>
    <row r="22" spans="1:19" s="13" customFormat="1" ht="18.75" customHeight="1" x14ac:dyDescent="0.4">
      <c r="A22" s="661" t="s">
        <v>211</v>
      </c>
      <c r="B22" s="661" t="s">
        <v>185</v>
      </c>
      <c r="C22" s="151"/>
      <c r="D22" s="863" t="s">
        <v>215</v>
      </c>
      <c r="E22" s="588" t="s">
        <v>209</v>
      </c>
      <c r="F22" s="601" t="str">
        <f>IF(G5=0,"",G5)</f>
        <v/>
      </c>
      <c r="G22" s="471" t="str">
        <f>IF(G6=0,"",G6)</f>
        <v/>
      </c>
      <c r="H22" s="471" t="str">
        <f>IF(G7=0,"",G7)</f>
        <v/>
      </c>
      <c r="I22" s="471" t="str">
        <f>IF(G8=0,"",G8)</f>
        <v/>
      </c>
      <c r="J22" s="471" t="str">
        <f>IF(G9=0,"",G9)</f>
        <v/>
      </c>
      <c r="K22" s="471" t="str">
        <f>IF(G10=0,"",G10)</f>
        <v/>
      </c>
      <c r="L22" s="471" t="str">
        <f>IF(G11=0,"",G11)</f>
        <v/>
      </c>
      <c r="M22" s="471" t="str">
        <f>IF(G12=0,"",G12)</f>
        <v/>
      </c>
      <c r="N22" s="471"/>
      <c r="O22" s="471"/>
      <c r="P22" s="445"/>
      <c r="Q22" s="446"/>
      <c r="R22" s="445"/>
      <c r="S22" s="446"/>
    </row>
    <row r="23" spans="1:19" s="13" customFormat="1" ht="18.75" customHeight="1" thickBot="1" x14ac:dyDescent="0.45">
      <c r="A23" s="661" t="s">
        <v>211</v>
      </c>
      <c r="B23" s="661" t="s">
        <v>185</v>
      </c>
      <c r="C23" s="151"/>
      <c r="D23" s="864"/>
      <c r="E23" s="589" t="s">
        <v>216</v>
      </c>
      <c r="F23" s="602">
        <f t="shared" ref="F23:M23" si="1">IF(F22="",0,INT($D18*F22))</f>
        <v>0</v>
      </c>
      <c r="G23" s="584">
        <f t="shared" si="1"/>
        <v>0</v>
      </c>
      <c r="H23" s="584">
        <f t="shared" si="1"/>
        <v>0</v>
      </c>
      <c r="I23" s="584">
        <f t="shared" si="1"/>
        <v>0</v>
      </c>
      <c r="J23" s="584">
        <f t="shared" si="1"/>
        <v>0</v>
      </c>
      <c r="K23" s="584">
        <f t="shared" si="1"/>
        <v>0</v>
      </c>
      <c r="L23" s="584">
        <f t="shared" si="1"/>
        <v>0</v>
      </c>
      <c r="M23" s="584">
        <f t="shared" si="1"/>
        <v>0</v>
      </c>
      <c r="N23" s="584"/>
      <c r="O23" s="584"/>
      <c r="P23" s="585"/>
      <c r="Q23" s="586"/>
      <c r="R23" s="585"/>
      <c r="S23" s="586"/>
    </row>
    <row r="24" spans="1:19" s="13" customFormat="1" ht="18.75" customHeight="1" x14ac:dyDescent="0.4">
      <c r="A24" s="661" t="s">
        <v>211</v>
      </c>
      <c r="B24" s="661" t="str">
        <f>IF(O24=0,"00 入力なし(非表示推奨)","01 入力あり")</f>
        <v>00 入力なし(非表示推奨)</v>
      </c>
      <c r="C24" s="151"/>
      <c r="D24" s="865" t="s">
        <v>217</v>
      </c>
      <c r="E24" s="590"/>
      <c r="F24" s="603"/>
      <c r="G24" s="425"/>
      <c r="H24" s="425"/>
      <c r="I24" s="425"/>
      <c r="J24" s="425"/>
      <c r="K24" s="425"/>
      <c r="L24" s="425"/>
      <c r="M24" s="425"/>
      <c r="N24" s="426"/>
      <c r="O24" s="425">
        <f>SUM(F24:N24)</f>
        <v>0</v>
      </c>
      <c r="P24" s="427"/>
      <c r="Q24" s="428"/>
      <c r="R24" s="427"/>
      <c r="S24" s="428"/>
    </row>
    <row r="25" spans="1:19" s="13" customFormat="1" ht="18.75" customHeight="1" x14ac:dyDescent="0.4">
      <c r="A25" s="661" t="s">
        <v>211</v>
      </c>
      <c r="B25" s="661" t="str">
        <f t="shared" ref="B25:B29" si="2">IF(O25=0,"00 入力なし(非表示推奨)","01 入力あり")</f>
        <v>00 入力なし(非表示推奨)</v>
      </c>
      <c r="C25" s="151"/>
      <c r="D25" s="866"/>
      <c r="E25" s="41"/>
      <c r="F25" s="604"/>
      <c r="G25" s="429"/>
      <c r="H25" s="429"/>
      <c r="I25" s="429"/>
      <c r="J25" s="429"/>
      <c r="K25" s="429"/>
      <c r="L25" s="429"/>
      <c r="M25" s="429"/>
      <c r="N25" s="430"/>
      <c r="O25" s="429">
        <f>SUM(F25:N25)</f>
        <v>0</v>
      </c>
      <c r="P25" s="431"/>
      <c r="Q25" s="186"/>
      <c r="R25" s="431"/>
      <c r="S25" s="186"/>
    </row>
    <row r="26" spans="1:19" s="13" customFormat="1" ht="18.75" customHeight="1" x14ac:dyDescent="0.4">
      <c r="A26" s="661" t="s">
        <v>211</v>
      </c>
      <c r="B26" s="661" t="str">
        <f t="shared" si="2"/>
        <v>00 入力なし(非表示推奨)</v>
      </c>
      <c r="C26" s="151"/>
      <c r="D26" s="866"/>
      <c r="E26" s="41"/>
      <c r="F26" s="604"/>
      <c r="G26" s="429"/>
      <c r="H26" s="429"/>
      <c r="I26" s="429"/>
      <c r="J26" s="429"/>
      <c r="K26" s="429"/>
      <c r="L26" s="429"/>
      <c r="M26" s="429"/>
      <c r="N26" s="430"/>
      <c r="O26" s="429">
        <f>SUM(F26:N26)</f>
        <v>0</v>
      </c>
      <c r="P26" s="431"/>
      <c r="Q26" s="186"/>
      <c r="R26" s="431"/>
      <c r="S26" s="186"/>
    </row>
    <row r="27" spans="1:19" s="13" customFormat="1" ht="18.75" customHeight="1" x14ac:dyDescent="0.4">
      <c r="A27" s="661" t="s">
        <v>211</v>
      </c>
      <c r="B27" s="661" t="str">
        <f t="shared" si="2"/>
        <v>00 入力なし(非表示推奨)</v>
      </c>
      <c r="C27" s="151"/>
      <c r="D27" s="866"/>
      <c r="E27" s="41"/>
      <c r="F27" s="604"/>
      <c r="G27" s="429"/>
      <c r="H27" s="429"/>
      <c r="I27" s="429"/>
      <c r="J27" s="429"/>
      <c r="K27" s="429"/>
      <c r="L27" s="429"/>
      <c r="M27" s="429"/>
      <c r="N27" s="430"/>
      <c r="O27" s="429">
        <f>SUM(F27:N27)</f>
        <v>0</v>
      </c>
      <c r="P27" s="431"/>
      <c r="Q27" s="186"/>
      <c r="R27" s="431"/>
      <c r="S27" s="186"/>
    </row>
    <row r="28" spans="1:19" s="13" customFormat="1" ht="18.75" customHeight="1" thickBot="1" x14ac:dyDescent="0.45">
      <c r="A28" s="661" t="s">
        <v>211</v>
      </c>
      <c r="B28" s="661" t="str">
        <f t="shared" si="2"/>
        <v>00 入力なし(非表示推奨)</v>
      </c>
      <c r="C28" s="151"/>
      <c r="D28" s="866"/>
      <c r="E28" s="591" t="s">
        <v>218</v>
      </c>
      <c r="F28" s="605"/>
      <c r="G28" s="432"/>
      <c r="H28" s="432"/>
      <c r="I28" s="432"/>
      <c r="J28" s="432"/>
      <c r="K28" s="432"/>
      <c r="L28" s="432"/>
      <c r="M28" s="432"/>
      <c r="N28" s="432"/>
      <c r="O28" s="432"/>
      <c r="P28" s="433"/>
      <c r="Q28" s="434"/>
      <c r="R28" s="433"/>
      <c r="S28" s="434"/>
    </row>
    <row r="29" spans="1:19" s="13" customFormat="1" ht="18.75" customHeight="1" thickBot="1" x14ac:dyDescent="0.45">
      <c r="A29" s="661" t="s">
        <v>211</v>
      </c>
      <c r="B29" s="661" t="str">
        <f t="shared" si="2"/>
        <v>00 入力なし(非表示推奨)</v>
      </c>
      <c r="C29" s="151"/>
      <c r="D29" s="866"/>
      <c r="E29" s="592" t="s">
        <v>219</v>
      </c>
      <c r="F29" s="606">
        <f>SUM(F24:F28)</f>
        <v>0</v>
      </c>
      <c r="G29" s="435">
        <f t="shared" ref="G29:M29" si="3">SUM(G24:G28)</f>
        <v>0</v>
      </c>
      <c r="H29" s="435">
        <f t="shared" si="3"/>
        <v>0</v>
      </c>
      <c r="I29" s="435">
        <f t="shared" si="3"/>
        <v>0</v>
      </c>
      <c r="J29" s="435">
        <f t="shared" si="3"/>
        <v>0</v>
      </c>
      <c r="K29" s="435">
        <f t="shared" si="3"/>
        <v>0</v>
      </c>
      <c r="L29" s="435">
        <f t="shared" si="3"/>
        <v>0</v>
      </c>
      <c r="M29" s="435">
        <f t="shared" si="3"/>
        <v>0</v>
      </c>
      <c r="N29" s="435"/>
      <c r="O29" s="435"/>
      <c r="P29" s="436"/>
      <c r="Q29" s="437"/>
      <c r="R29" s="436"/>
      <c r="S29" s="437"/>
    </row>
    <row r="30" spans="1:19" s="13" customFormat="1" ht="18.75" customHeight="1" x14ac:dyDescent="0.4">
      <c r="A30" s="661" t="s">
        <v>211</v>
      </c>
      <c r="B30" s="661" t="str">
        <f>IF(O30=0,"03 素因減額(入力ない場合は非表示推奨)","03 素因減額")</f>
        <v>03 素因減額(入力ない場合は非表示推奨)</v>
      </c>
      <c r="C30" s="151"/>
      <c r="D30" s="866"/>
      <c r="E30" s="593" t="s">
        <v>220</v>
      </c>
      <c r="F30" s="607">
        <v>0</v>
      </c>
      <c r="G30" s="438">
        <f>$F30</f>
        <v>0</v>
      </c>
      <c r="H30" s="438">
        <f t="shared" ref="H30:M30" si="4">$F30</f>
        <v>0</v>
      </c>
      <c r="I30" s="438">
        <f t="shared" si="4"/>
        <v>0</v>
      </c>
      <c r="J30" s="438">
        <f t="shared" si="4"/>
        <v>0</v>
      </c>
      <c r="K30" s="438">
        <f t="shared" si="4"/>
        <v>0</v>
      </c>
      <c r="L30" s="438">
        <f t="shared" si="4"/>
        <v>0</v>
      </c>
      <c r="M30" s="438">
        <f t="shared" si="4"/>
        <v>0</v>
      </c>
      <c r="N30" s="439"/>
      <c r="O30" s="438">
        <f>SUM(D30:F30)</f>
        <v>0</v>
      </c>
      <c r="P30" s="420"/>
      <c r="Q30" s="421"/>
      <c r="R30" s="420"/>
      <c r="S30" s="421"/>
    </row>
    <row r="31" spans="1:19" s="13" customFormat="1" ht="18.75" customHeight="1" x14ac:dyDescent="0.4">
      <c r="A31" s="661" t="s">
        <v>211</v>
      </c>
      <c r="B31" s="661" t="str">
        <f>B30</f>
        <v>03 素因減額(入力ない場合は非表示推奨)</v>
      </c>
      <c r="C31" s="151"/>
      <c r="D31" s="866"/>
      <c r="E31" s="594" t="s">
        <v>221</v>
      </c>
      <c r="F31" s="608">
        <f>-INT(F29*F30)</f>
        <v>0</v>
      </c>
      <c r="G31" s="422">
        <f t="shared" ref="G31:M31" si="5">-INT(G29*G30)</f>
        <v>0</v>
      </c>
      <c r="H31" s="422">
        <f t="shared" si="5"/>
        <v>0</v>
      </c>
      <c r="I31" s="422">
        <f t="shared" si="5"/>
        <v>0</v>
      </c>
      <c r="J31" s="422">
        <f t="shared" si="5"/>
        <v>0</v>
      </c>
      <c r="K31" s="422">
        <f t="shared" si="5"/>
        <v>0</v>
      </c>
      <c r="L31" s="422">
        <f t="shared" si="5"/>
        <v>0</v>
      </c>
      <c r="M31" s="422">
        <f t="shared" si="5"/>
        <v>0</v>
      </c>
      <c r="N31" s="422"/>
      <c r="O31" s="422"/>
      <c r="P31" s="423"/>
      <c r="Q31" s="424"/>
      <c r="R31" s="423"/>
      <c r="S31" s="424"/>
    </row>
    <row r="32" spans="1:19" s="13" customFormat="1" ht="18.75" customHeight="1" thickBot="1" x14ac:dyDescent="0.45">
      <c r="A32" s="661" t="s">
        <v>211</v>
      </c>
      <c r="B32" s="661" t="str">
        <f>B30</f>
        <v>03 素因減額(入力ない場合は非表示推奨)</v>
      </c>
      <c r="C32" s="151"/>
      <c r="D32" s="866"/>
      <c r="E32" s="595" t="s">
        <v>222</v>
      </c>
      <c r="F32" s="609">
        <f>F29+F31</f>
        <v>0</v>
      </c>
      <c r="G32" s="440">
        <f t="shared" ref="G32:M32" si="6">G29+G31</f>
        <v>0</v>
      </c>
      <c r="H32" s="440">
        <f t="shared" si="6"/>
        <v>0</v>
      </c>
      <c r="I32" s="440">
        <f t="shared" si="6"/>
        <v>0</v>
      </c>
      <c r="J32" s="440">
        <f t="shared" si="6"/>
        <v>0</v>
      </c>
      <c r="K32" s="440">
        <f t="shared" si="6"/>
        <v>0</v>
      </c>
      <c r="L32" s="440">
        <f t="shared" si="6"/>
        <v>0</v>
      </c>
      <c r="M32" s="440">
        <f t="shared" si="6"/>
        <v>0</v>
      </c>
      <c r="N32" s="440"/>
      <c r="O32" s="440"/>
      <c r="P32" s="441"/>
      <c r="Q32" s="442"/>
      <c r="R32" s="441"/>
      <c r="S32" s="442"/>
    </row>
    <row r="33" spans="1:24" s="13" customFormat="1" ht="18.75" customHeight="1" x14ac:dyDescent="0.4">
      <c r="A33" s="661" t="s">
        <v>211</v>
      </c>
      <c r="B33" s="661" t="s">
        <v>185</v>
      </c>
      <c r="C33" s="151"/>
      <c r="D33" s="867"/>
      <c r="E33" s="588" t="s">
        <v>168</v>
      </c>
      <c r="F33" s="610">
        <v>0</v>
      </c>
      <c r="G33" s="443">
        <f>$F33</f>
        <v>0</v>
      </c>
      <c r="H33" s="443">
        <f t="shared" ref="H33:M33" si="7">$F33</f>
        <v>0</v>
      </c>
      <c r="I33" s="443">
        <f t="shared" si="7"/>
        <v>0</v>
      </c>
      <c r="J33" s="443">
        <f t="shared" si="7"/>
        <v>0</v>
      </c>
      <c r="K33" s="443">
        <f t="shared" si="7"/>
        <v>0</v>
      </c>
      <c r="L33" s="443">
        <f t="shared" si="7"/>
        <v>0</v>
      </c>
      <c r="M33" s="443">
        <f t="shared" si="7"/>
        <v>0</v>
      </c>
      <c r="N33" s="444"/>
      <c r="O33" s="443"/>
      <c r="P33" s="445"/>
      <c r="Q33" s="446"/>
      <c r="R33" s="445"/>
      <c r="S33" s="446"/>
    </row>
    <row r="34" spans="1:24" s="13" customFormat="1" ht="18.75" customHeight="1" x14ac:dyDescent="0.4">
      <c r="A34" s="661" t="s">
        <v>211</v>
      </c>
      <c r="B34" s="661" t="s">
        <v>185</v>
      </c>
      <c r="C34" s="151"/>
      <c r="D34" s="867"/>
      <c r="E34" s="594" t="s">
        <v>223</v>
      </c>
      <c r="F34" s="608">
        <f>-INT(F32*F33)</f>
        <v>0</v>
      </c>
      <c r="G34" s="422">
        <f t="shared" ref="G34:M34" si="8">-INT(G32*G33)</f>
        <v>0</v>
      </c>
      <c r="H34" s="422">
        <f t="shared" si="8"/>
        <v>0</v>
      </c>
      <c r="I34" s="422">
        <f t="shared" si="8"/>
        <v>0</v>
      </c>
      <c r="J34" s="422">
        <f t="shared" si="8"/>
        <v>0</v>
      </c>
      <c r="K34" s="422">
        <f t="shared" si="8"/>
        <v>0</v>
      </c>
      <c r="L34" s="422">
        <f t="shared" si="8"/>
        <v>0</v>
      </c>
      <c r="M34" s="422">
        <f t="shared" si="8"/>
        <v>0</v>
      </c>
      <c r="N34" s="422"/>
      <c r="O34" s="422"/>
      <c r="P34" s="423"/>
      <c r="Q34" s="424"/>
      <c r="R34" s="423"/>
      <c r="S34" s="424"/>
    </row>
    <row r="35" spans="1:24" s="13" customFormat="1" ht="18.75" customHeight="1" thickBot="1" x14ac:dyDescent="0.45">
      <c r="A35" s="661" t="s">
        <v>211</v>
      </c>
      <c r="B35" s="661" t="s">
        <v>185</v>
      </c>
      <c r="C35" s="151"/>
      <c r="D35" s="868"/>
      <c r="E35" s="596" t="s">
        <v>224</v>
      </c>
      <c r="F35" s="611">
        <f>F32+F34</f>
        <v>0</v>
      </c>
      <c r="G35" s="447">
        <f t="shared" ref="G35:M35" si="9">G32+G34</f>
        <v>0</v>
      </c>
      <c r="H35" s="447">
        <f t="shared" si="9"/>
        <v>0</v>
      </c>
      <c r="I35" s="447">
        <f t="shared" si="9"/>
        <v>0</v>
      </c>
      <c r="J35" s="447">
        <f t="shared" si="9"/>
        <v>0</v>
      </c>
      <c r="K35" s="447">
        <f t="shared" si="9"/>
        <v>0</v>
      </c>
      <c r="L35" s="447">
        <f t="shared" si="9"/>
        <v>0</v>
      </c>
      <c r="M35" s="447">
        <f t="shared" si="9"/>
        <v>0</v>
      </c>
      <c r="N35" s="447"/>
      <c r="O35" s="447"/>
      <c r="P35" s="448"/>
      <c r="Q35" s="449"/>
      <c r="R35" s="448"/>
      <c r="S35" s="449"/>
    </row>
    <row r="36" spans="1:24" s="13" customFormat="1" ht="18.75" customHeight="1" thickBot="1" x14ac:dyDescent="0.45">
      <c r="A36" s="661" t="s">
        <v>211</v>
      </c>
      <c r="B36" s="661" t="s">
        <v>185</v>
      </c>
      <c r="C36" s="151"/>
      <c r="D36" s="869" t="s">
        <v>225</v>
      </c>
      <c r="E36" s="870"/>
      <c r="F36" s="612">
        <f>F23+F35</f>
        <v>0</v>
      </c>
      <c r="G36" s="450">
        <f t="shared" ref="G36:M36" si="10">G23+G35</f>
        <v>0</v>
      </c>
      <c r="H36" s="450">
        <f t="shared" si="10"/>
        <v>0</v>
      </c>
      <c r="I36" s="450">
        <f t="shared" si="10"/>
        <v>0</v>
      </c>
      <c r="J36" s="450">
        <f t="shared" si="10"/>
        <v>0</v>
      </c>
      <c r="K36" s="450">
        <f t="shared" si="10"/>
        <v>0</v>
      </c>
      <c r="L36" s="450">
        <f t="shared" si="10"/>
        <v>0</v>
      </c>
      <c r="M36" s="450">
        <f t="shared" si="10"/>
        <v>0</v>
      </c>
      <c r="N36" s="450"/>
      <c r="O36" s="450"/>
      <c r="P36" s="451"/>
      <c r="Q36" s="452"/>
      <c r="R36" s="451"/>
      <c r="S36" s="452"/>
    </row>
    <row r="37" spans="1:24" s="13" customFormat="1" ht="18.75" customHeight="1" x14ac:dyDescent="0.4">
      <c r="A37" s="661" t="s">
        <v>211</v>
      </c>
      <c r="B37" s="661" t="s">
        <v>185</v>
      </c>
      <c r="C37" s="151"/>
      <c r="D37" s="853" t="s">
        <v>101</v>
      </c>
      <c r="E37" s="593" t="s">
        <v>226</v>
      </c>
      <c r="F37" s="613"/>
      <c r="G37" s="453"/>
      <c r="H37" s="453"/>
      <c r="I37" s="453"/>
      <c r="J37" s="453"/>
      <c r="K37" s="453"/>
      <c r="L37" s="453"/>
      <c r="M37" s="453"/>
      <c r="N37" s="454"/>
      <c r="O37" s="455"/>
      <c r="P37" s="420"/>
      <c r="Q37" s="421"/>
      <c r="R37" s="420"/>
      <c r="S37" s="421"/>
    </row>
    <row r="38" spans="1:24" s="13" customFormat="1" ht="18.75" customHeight="1" x14ac:dyDescent="0.4">
      <c r="A38" s="661" t="s">
        <v>211</v>
      </c>
      <c r="B38" s="661" t="str">
        <f t="shared" ref="B38:B42" si="11">IF(O38=0,"00 入力なし(非表示推奨)","01 入力あり")</f>
        <v>00 入力なし(非表示推奨)</v>
      </c>
      <c r="C38" s="151"/>
      <c r="D38" s="854"/>
      <c r="E38" s="597" t="s">
        <v>227</v>
      </c>
      <c r="F38" s="614"/>
      <c r="G38" s="456"/>
      <c r="H38" s="456"/>
      <c r="I38" s="456"/>
      <c r="J38" s="456"/>
      <c r="K38" s="456"/>
      <c r="L38" s="456"/>
      <c r="M38" s="456"/>
      <c r="N38" s="457"/>
      <c r="O38" s="456">
        <f>SUM(F38:N38)</f>
        <v>0</v>
      </c>
      <c r="P38" s="458"/>
      <c r="Q38" s="459"/>
      <c r="R38" s="458"/>
      <c r="S38" s="459"/>
    </row>
    <row r="39" spans="1:24" s="13" customFormat="1" ht="18.75" customHeight="1" x14ac:dyDescent="0.4">
      <c r="A39" s="661" t="s">
        <v>211</v>
      </c>
      <c r="B39" s="661" t="str">
        <f t="shared" si="11"/>
        <v>00 入力なし(非表示推奨)</v>
      </c>
      <c r="C39" s="151"/>
      <c r="D39" s="854"/>
      <c r="E39" s="598"/>
      <c r="F39" s="604"/>
      <c r="G39" s="429"/>
      <c r="H39" s="429"/>
      <c r="I39" s="429"/>
      <c r="J39" s="429"/>
      <c r="K39" s="429"/>
      <c r="L39" s="429"/>
      <c r="M39" s="429"/>
      <c r="N39" s="430"/>
      <c r="O39" s="429">
        <f>SUM(F39:N39)</f>
        <v>0</v>
      </c>
      <c r="P39" s="431"/>
      <c r="Q39" s="186"/>
      <c r="R39" s="431"/>
      <c r="S39" s="186"/>
    </row>
    <row r="40" spans="1:24" s="13" customFormat="1" ht="18.75" customHeight="1" x14ac:dyDescent="0.4">
      <c r="A40" s="661" t="s">
        <v>211</v>
      </c>
      <c r="B40" s="661" t="str">
        <f t="shared" si="11"/>
        <v>00 入力なし(非表示推奨)</v>
      </c>
      <c r="C40" s="151"/>
      <c r="D40" s="854"/>
      <c r="E40" s="598"/>
      <c r="F40" s="604"/>
      <c r="G40" s="429"/>
      <c r="H40" s="429"/>
      <c r="I40" s="429"/>
      <c r="J40" s="429"/>
      <c r="K40" s="429"/>
      <c r="L40" s="429"/>
      <c r="M40" s="429"/>
      <c r="N40" s="430"/>
      <c r="O40" s="429">
        <f>SUM(F40:N40)</f>
        <v>0</v>
      </c>
      <c r="P40" s="431"/>
      <c r="Q40" s="186"/>
      <c r="R40" s="431"/>
      <c r="S40" s="186"/>
    </row>
    <row r="41" spans="1:24" s="13" customFormat="1" ht="18.75" customHeight="1" x14ac:dyDescent="0.4">
      <c r="A41" s="661" t="s">
        <v>211</v>
      </c>
      <c r="B41" s="661" t="str">
        <f t="shared" si="11"/>
        <v>00 入力なし(非表示推奨)</v>
      </c>
      <c r="C41" s="151"/>
      <c r="D41" s="854"/>
      <c r="E41" s="598"/>
      <c r="F41" s="604"/>
      <c r="G41" s="429"/>
      <c r="H41" s="429"/>
      <c r="I41" s="429"/>
      <c r="J41" s="429"/>
      <c r="K41" s="429"/>
      <c r="L41" s="429"/>
      <c r="M41" s="429"/>
      <c r="N41" s="430"/>
      <c r="O41" s="429">
        <f>SUM(F41:N41)</f>
        <v>0</v>
      </c>
      <c r="P41" s="431"/>
      <c r="Q41" s="186"/>
      <c r="R41" s="431"/>
      <c r="S41" s="186"/>
    </row>
    <row r="42" spans="1:24" s="13" customFormat="1" ht="18.75" customHeight="1" thickBot="1" x14ac:dyDescent="0.45">
      <c r="A42" s="661" t="s">
        <v>211</v>
      </c>
      <c r="B42" s="661" t="str">
        <f t="shared" si="11"/>
        <v>00 入力なし(非表示推奨)</v>
      </c>
      <c r="C42" s="151"/>
      <c r="D42" s="854"/>
      <c r="E42" s="591" t="s">
        <v>218</v>
      </c>
      <c r="F42" s="605"/>
      <c r="G42" s="432"/>
      <c r="H42" s="432"/>
      <c r="I42" s="432"/>
      <c r="J42" s="432"/>
      <c r="K42" s="432"/>
      <c r="L42" s="432"/>
      <c r="M42" s="432"/>
      <c r="N42" s="432"/>
      <c r="O42" s="432"/>
      <c r="P42" s="433"/>
      <c r="Q42" s="434"/>
      <c r="R42" s="433"/>
      <c r="S42" s="434"/>
    </row>
    <row r="43" spans="1:24" s="13" customFormat="1" ht="18.75" customHeight="1" x14ac:dyDescent="0.4">
      <c r="A43" s="661" t="s">
        <v>211</v>
      </c>
      <c r="B43" s="661" t="s">
        <v>185</v>
      </c>
      <c r="C43" s="151"/>
      <c r="D43" s="854"/>
      <c r="E43" s="599" t="s">
        <v>228</v>
      </c>
      <c r="F43" s="615">
        <f>SUM(F36:F42)</f>
        <v>0</v>
      </c>
      <c r="G43" s="460">
        <f t="shared" ref="G43:M43" si="12">SUM(G36:G42)</f>
        <v>0</v>
      </c>
      <c r="H43" s="460">
        <f t="shared" si="12"/>
        <v>0</v>
      </c>
      <c r="I43" s="460">
        <f t="shared" si="12"/>
        <v>0</v>
      </c>
      <c r="J43" s="460">
        <f t="shared" si="12"/>
        <v>0</v>
      </c>
      <c r="K43" s="460">
        <f t="shared" si="12"/>
        <v>0</v>
      </c>
      <c r="L43" s="460">
        <f t="shared" si="12"/>
        <v>0</v>
      </c>
      <c r="M43" s="460">
        <f t="shared" si="12"/>
        <v>0</v>
      </c>
      <c r="N43" s="460"/>
      <c r="O43" s="460"/>
      <c r="P43" s="461"/>
      <c r="Q43" s="462"/>
      <c r="R43" s="461"/>
      <c r="S43" s="462"/>
      <c r="T43" s="328"/>
      <c r="U43" s="328"/>
      <c r="V43" s="328"/>
      <c r="W43" s="328"/>
      <c r="X43" s="328"/>
    </row>
    <row r="44" spans="1:24" s="4" customFormat="1" ht="18.75" customHeight="1" thickBot="1" x14ac:dyDescent="0.45">
      <c r="A44" s="661" t="s">
        <v>211</v>
      </c>
      <c r="B44" s="661" t="s">
        <v>185</v>
      </c>
      <c r="C44" s="151"/>
      <c r="D44" s="855" t="s">
        <v>229</v>
      </c>
      <c r="E44" s="856"/>
      <c r="F44" s="668"/>
      <c r="G44" s="669"/>
      <c r="H44" s="669"/>
      <c r="I44" s="669"/>
      <c r="J44" s="669"/>
      <c r="K44" s="669"/>
      <c r="L44" s="669"/>
      <c r="M44" s="669"/>
      <c r="N44" s="670"/>
      <c r="O44" s="669"/>
      <c r="P44" s="671"/>
      <c r="Q44" s="672"/>
      <c r="R44" s="671"/>
      <c r="S44" s="672"/>
    </row>
    <row r="45" spans="1:24" ht="18.75" customHeight="1" thickBot="1" x14ac:dyDescent="0.45">
      <c r="A45" s="661" t="s">
        <v>211</v>
      </c>
      <c r="B45" s="661" t="s">
        <v>185</v>
      </c>
      <c r="C45" s="151"/>
      <c r="D45" s="857" t="s">
        <v>230</v>
      </c>
      <c r="E45" s="858"/>
      <c r="F45" s="616">
        <f>SUM(F43:F44)</f>
        <v>0</v>
      </c>
      <c r="G45" s="463">
        <f t="shared" ref="G45:M45" si="13">SUM(G43:G44)</f>
        <v>0</v>
      </c>
      <c r="H45" s="463">
        <f t="shared" si="13"/>
        <v>0</v>
      </c>
      <c r="I45" s="463">
        <f t="shared" si="13"/>
        <v>0</v>
      </c>
      <c r="J45" s="463">
        <f t="shared" si="13"/>
        <v>0</v>
      </c>
      <c r="K45" s="463">
        <f t="shared" si="13"/>
        <v>0</v>
      </c>
      <c r="L45" s="463">
        <f t="shared" si="13"/>
        <v>0</v>
      </c>
      <c r="M45" s="463">
        <f t="shared" si="13"/>
        <v>0</v>
      </c>
      <c r="N45" s="463"/>
      <c r="O45" s="463"/>
      <c r="P45" s="464"/>
      <c r="Q45" s="465"/>
      <c r="R45" s="464"/>
      <c r="S45" s="465"/>
    </row>
    <row r="46" spans="1:24" ht="18.75" customHeight="1" x14ac:dyDescent="0.4">
      <c r="A46" s="661" t="s">
        <v>211</v>
      </c>
      <c r="B46" s="661" t="s">
        <v>185</v>
      </c>
      <c r="C46" s="151"/>
      <c r="N46" s="466"/>
    </row>
    <row r="47" spans="1:24" ht="18.75" customHeight="1" thickBot="1" x14ac:dyDescent="0.45">
      <c r="A47" s="661" t="s">
        <v>231</v>
      </c>
      <c r="B47" s="661" t="s">
        <v>185</v>
      </c>
      <c r="C47" s="151"/>
      <c r="D47" s="874" t="s">
        <v>232</v>
      </c>
      <c r="E47" s="874"/>
      <c r="N47" s="466"/>
    </row>
    <row r="48" spans="1:24" ht="18.75" customHeight="1" x14ac:dyDescent="0.4">
      <c r="A48" s="661" t="s">
        <v>231</v>
      </c>
      <c r="B48" s="661" t="s">
        <v>185</v>
      </c>
      <c r="C48" s="151"/>
      <c r="D48" s="846">
        <f>損害額一覧表!F105</f>
        <v>0</v>
      </c>
      <c r="E48" s="847"/>
      <c r="F48" s="850" t="s">
        <v>14</v>
      </c>
      <c r="G48" s="851"/>
      <c r="H48" s="851"/>
      <c r="I48" s="851"/>
      <c r="J48" s="851"/>
      <c r="K48" s="851"/>
      <c r="L48" s="851"/>
      <c r="M48" s="851"/>
      <c r="N48" s="851"/>
      <c r="O48" s="851"/>
      <c r="P48" s="851"/>
      <c r="Q48" s="852"/>
      <c r="R48" s="844" t="s">
        <v>16</v>
      </c>
      <c r="S48" s="845"/>
    </row>
    <row r="49" spans="1:19" ht="18.75" customHeight="1" thickBot="1" x14ac:dyDescent="0.45">
      <c r="A49" s="661" t="s">
        <v>231</v>
      </c>
      <c r="B49" s="661" t="s">
        <v>185</v>
      </c>
      <c r="C49" s="151"/>
      <c r="D49" s="848"/>
      <c r="E49" s="849"/>
      <c r="F49" s="871" t="s">
        <v>66</v>
      </c>
      <c r="G49" s="872"/>
      <c r="H49" s="872"/>
      <c r="I49" s="872"/>
      <c r="J49" s="872"/>
      <c r="K49" s="872"/>
      <c r="L49" s="872"/>
      <c r="M49" s="873"/>
      <c r="N49" s="579" t="s">
        <v>213</v>
      </c>
      <c r="O49" s="579" t="s">
        <v>213</v>
      </c>
      <c r="P49" s="559" t="s">
        <v>67</v>
      </c>
      <c r="Q49" s="560" t="s">
        <v>15</v>
      </c>
      <c r="R49" s="559" t="s">
        <v>214</v>
      </c>
      <c r="S49" s="560" t="s">
        <v>15</v>
      </c>
    </row>
    <row r="50" spans="1:19" s="13" customFormat="1" ht="18.75" customHeight="1" x14ac:dyDescent="0.4">
      <c r="A50" s="661" t="s">
        <v>231</v>
      </c>
      <c r="B50" s="661" t="s">
        <v>185</v>
      </c>
      <c r="C50" s="151"/>
      <c r="D50" s="859" t="s">
        <v>207</v>
      </c>
      <c r="E50" s="860"/>
      <c r="F50" s="620" t="str">
        <f t="shared" ref="F50:M52" si="14">F20</f>
        <v/>
      </c>
      <c r="G50" s="467" t="str">
        <f t="shared" si="14"/>
        <v/>
      </c>
      <c r="H50" s="467" t="str">
        <f t="shared" si="14"/>
        <v/>
      </c>
      <c r="I50" s="467" t="str">
        <f t="shared" si="14"/>
        <v/>
      </c>
      <c r="J50" s="467" t="str">
        <f t="shared" si="14"/>
        <v/>
      </c>
      <c r="K50" s="467" t="str">
        <f t="shared" si="14"/>
        <v/>
      </c>
      <c r="L50" s="467" t="str">
        <f t="shared" si="14"/>
        <v/>
      </c>
      <c r="M50" s="467" t="str">
        <f t="shared" si="14"/>
        <v/>
      </c>
      <c r="N50" s="467"/>
      <c r="O50" s="467"/>
      <c r="P50" s="418"/>
      <c r="Q50" s="419"/>
      <c r="R50" s="418"/>
      <c r="S50" s="419"/>
    </row>
    <row r="51" spans="1:19" s="13" customFormat="1" ht="18.75" customHeight="1" thickBot="1" x14ac:dyDescent="0.45">
      <c r="A51" s="661" t="s">
        <v>231</v>
      </c>
      <c r="B51" s="661" t="s">
        <v>185</v>
      </c>
      <c r="C51" s="151"/>
      <c r="D51" s="861" t="s">
        <v>208</v>
      </c>
      <c r="E51" s="862"/>
      <c r="F51" s="621" t="str">
        <f t="shared" si="14"/>
        <v>※プルダウンで選択</v>
      </c>
      <c r="G51" s="577" t="str">
        <f t="shared" si="14"/>
        <v/>
      </c>
      <c r="H51" s="577" t="str">
        <f t="shared" si="14"/>
        <v/>
      </c>
      <c r="I51" s="577" t="str">
        <f t="shared" si="14"/>
        <v/>
      </c>
      <c r="J51" s="468" t="str">
        <f t="shared" si="14"/>
        <v/>
      </c>
      <c r="K51" s="468" t="str">
        <f t="shared" si="14"/>
        <v/>
      </c>
      <c r="L51" s="468" t="str">
        <f t="shared" si="14"/>
        <v/>
      </c>
      <c r="M51" s="468" t="str">
        <f t="shared" si="14"/>
        <v/>
      </c>
      <c r="N51" s="468"/>
      <c r="O51" s="468"/>
      <c r="P51" s="469"/>
      <c r="Q51" s="470"/>
      <c r="R51" s="469"/>
      <c r="S51" s="470"/>
    </row>
    <row r="52" spans="1:19" ht="18.75" customHeight="1" x14ac:dyDescent="0.4">
      <c r="A52" s="661" t="s">
        <v>231</v>
      </c>
      <c r="B52" s="661" t="s">
        <v>185</v>
      </c>
      <c r="C52" s="151"/>
      <c r="D52" s="863" t="s">
        <v>215</v>
      </c>
      <c r="E52" s="588" t="s">
        <v>209</v>
      </c>
      <c r="F52" s="601" t="str">
        <f t="shared" si="14"/>
        <v/>
      </c>
      <c r="G52" s="471" t="str">
        <f t="shared" si="14"/>
        <v/>
      </c>
      <c r="H52" s="471" t="str">
        <f t="shared" si="14"/>
        <v/>
      </c>
      <c r="I52" s="471" t="str">
        <f t="shared" si="14"/>
        <v/>
      </c>
      <c r="J52" s="471" t="str">
        <f t="shared" si="14"/>
        <v/>
      </c>
      <c r="K52" s="471" t="str">
        <f t="shared" si="14"/>
        <v/>
      </c>
      <c r="L52" s="471" t="str">
        <f t="shared" si="14"/>
        <v/>
      </c>
      <c r="M52" s="471" t="str">
        <f t="shared" si="14"/>
        <v/>
      </c>
      <c r="N52" s="471"/>
      <c r="O52" s="471"/>
      <c r="P52" s="445"/>
      <c r="Q52" s="446"/>
      <c r="R52" s="445"/>
      <c r="S52" s="446"/>
    </row>
    <row r="53" spans="1:19" ht="18.75" customHeight="1" x14ac:dyDescent="0.4">
      <c r="A53" s="661" t="s">
        <v>231</v>
      </c>
      <c r="B53" s="661" t="s">
        <v>185</v>
      </c>
      <c r="C53" s="151"/>
      <c r="D53" s="883"/>
      <c r="E53" s="617" t="s">
        <v>216</v>
      </c>
      <c r="F53" s="608">
        <f t="shared" ref="F53:M53" si="15">IF(F52="",0,INT($D48*F52))</f>
        <v>0</v>
      </c>
      <c r="G53" s="422">
        <f t="shared" si="15"/>
        <v>0</v>
      </c>
      <c r="H53" s="422">
        <f t="shared" si="15"/>
        <v>0</v>
      </c>
      <c r="I53" s="422">
        <f t="shared" si="15"/>
        <v>0</v>
      </c>
      <c r="J53" s="422">
        <f t="shared" si="15"/>
        <v>0</v>
      </c>
      <c r="K53" s="422">
        <f t="shared" si="15"/>
        <v>0</v>
      </c>
      <c r="L53" s="422">
        <f t="shared" si="15"/>
        <v>0</v>
      </c>
      <c r="M53" s="422">
        <f t="shared" si="15"/>
        <v>0</v>
      </c>
      <c r="N53" s="472"/>
      <c r="O53" s="472"/>
      <c r="P53" s="473"/>
      <c r="Q53" s="474"/>
      <c r="R53" s="473"/>
      <c r="S53" s="474"/>
    </row>
    <row r="54" spans="1:19" ht="18.75" customHeight="1" x14ac:dyDescent="0.4">
      <c r="A54" s="661" t="s">
        <v>231</v>
      </c>
      <c r="B54" s="661" t="str">
        <f t="shared" ref="B54:B59" si="16">IF(O54=0,"00 入力なし(非表示推奨)","01 入力あり")</f>
        <v>00 入力なし(非表示推奨)</v>
      </c>
      <c r="C54" s="151"/>
      <c r="D54" s="865" t="s">
        <v>217</v>
      </c>
      <c r="E54" s="590"/>
      <c r="F54" s="603"/>
      <c r="G54" s="425"/>
      <c r="H54" s="425"/>
      <c r="I54" s="425"/>
      <c r="J54" s="425"/>
      <c r="K54" s="425"/>
      <c r="L54" s="425"/>
      <c r="M54" s="425"/>
      <c r="N54" s="426"/>
      <c r="O54" s="425">
        <f t="shared" ref="O54:O59" si="17">SUM(F54:N54)</f>
        <v>0</v>
      </c>
      <c r="P54" s="427"/>
      <c r="Q54" s="428"/>
      <c r="R54" s="427"/>
      <c r="S54" s="428"/>
    </row>
    <row r="55" spans="1:19" ht="18.75" customHeight="1" x14ac:dyDescent="0.4">
      <c r="A55" s="661" t="s">
        <v>231</v>
      </c>
      <c r="B55" s="661" t="str">
        <f t="shared" si="16"/>
        <v>00 入力なし(非表示推奨)</v>
      </c>
      <c r="C55" s="151"/>
      <c r="D55" s="866"/>
      <c r="E55" s="41"/>
      <c r="F55" s="604"/>
      <c r="G55" s="429"/>
      <c r="H55" s="429"/>
      <c r="I55" s="429"/>
      <c r="J55" s="429"/>
      <c r="K55" s="429"/>
      <c r="L55" s="429"/>
      <c r="M55" s="429"/>
      <c r="N55" s="430"/>
      <c r="O55" s="429">
        <f t="shared" si="17"/>
        <v>0</v>
      </c>
      <c r="P55" s="431"/>
      <c r="Q55" s="186"/>
      <c r="R55" s="431"/>
      <c r="S55" s="186"/>
    </row>
    <row r="56" spans="1:19" ht="18.75" customHeight="1" x14ac:dyDescent="0.4">
      <c r="A56" s="661" t="s">
        <v>231</v>
      </c>
      <c r="B56" s="661" t="str">
        <f t="shared" si="16"/>
        <v>00 入力なし(非表示推奨)</v>
      </c>
      <c r="C56" s="151"/>
      <c r="D56" s="866"/>
      <c r="E56" s="41"/>
      <c r="F56" s="604"/>
      <c r="G56" s="429"/>
      <c r="H56" s="429"/>
      <c r="I56" s="429"/>
      <c r="J56" s="429"/>
      <c r="K56" s="429"/>
      <c r="L56" s="429"/>
      <c r="M56" s="429"/>
      <c r="N56" s="430"/>
      <c r="O56" s="429">
        <f t="shared" si="17"/>
        <v>0</v>
      </c>
      <c r="P56" s="431"/>
      <c r="Q56" s="186"/>
      <c r="R56" s="431"/>
      <c r="S56" s="186"/>
    </row>
    <row r="57" spans="1:19" ht="18.75" customHeight="1" x14ac:dyDescent="0.4">
      <c r="A57" s="661" t="s">
        <v>231</v>
      </c>
      <c r="B57" s="661" t="str">
        <f t="shared" si="16"/>
        <v>00 入力なし(非表示推奨)</v>
      </c>
      <c r="C57" s="151"/>
      <c r="D57" s="866"/>
      <c r="E57" s="41"/>
      <c r="F57" s="604"/>
      <c r="G57" s="429"/>
      <c r="H57" s="429"/>
      <c r="I57" s="429"/>
      <c r="J57" s="429"/>
      <c r="K57" s="429"/>
      <c r="L57" s="429"/>
      <c r="M57" s="429"/>
      <c r="N57" s="430"/>
      <c r="O57" s="429">
        <f t="shared" si="17"/>
        <v>0</v>
      </c>
      <c r="P57" s="431"/>
      <c r="Q57" s="186"/>
      <c r="R57" s="431"/>
      <c r="S57" s="186"/>
    </row>
    <row r="58" spans="1:19" ht="18.75" customHeight="1" x14ac:dyDescent="0.4">
      <c r="A58" s="661" t="s">
        <v>231</v>
      </c>
      <c r="B58" s="661" t="str">
        <f t="shared" si="16"/>
        <v>00 入力なし(非表示推奨)</v>
      </c>
      <c r="C58" s="151"/>
      <c r="D58" s="866"/>
      <c r="E58" s="618" t="s">
        <v>218</v>
      </c>
      <c r="F58" s="622"/>
      <c r="G58" s="475"/>
      <c r="H58" s="475"/>
      <c r="I58" s="475"/>
      <c r="J58" s="475"/>
      <c r="K58" s="475"/>
      <c r="L58" s="475"/>
      <c r="M58" s="475"/>
      <c r="N58" s="475"/>
      <c r="O58" s="476"/>
      <c r="P58" s="477"/>
      <c r="Q58" s="478"/>
      <c r="R58" s="477"/>
      <c r="S58" s="478"/>
    </row>
    <row r="59" spans="1:19" ht="18.75" customHeight="1" x14ac:dyDescent="0.4">
      <c r="A59" s="661" t="s">
        <v>231</v>
      </c>
      <c r="B59" s="661" t="str">
        <f t="shared" si="16"/>
        <v>00 入力なし(非表示推奨)</v>
      </c>
      <c r="C59" s="151"/>
      <c r="D59" s="866"/>
      <c r="E59" s="596" t="s">
        <v>219</v>
      </c>
      <c r="F59" s="611">
        <f>SUM(F54:F58)</f>
        <v>0</v>
      </c>
      <c r="G59" s="447">
        <f t="shared" ref="G59:M59" si="18">SUM(G54:G58)</f>
        <v>0</v>
      </c>
      <c r="H59" s="447">
        <f t="shared" si="18"/>
        <v>0</v>
      </c>
      <c r="I59" s="447">
        <f t="shared" si="18"/>
        <v>0</v>
      </c>
      <c r="J59" s="447">
        <f t="shared" si="18"/>
        <v>0</v>
      </c>
      <c r="K59" s="447">
        <f t="shared" si="18"/>
        <v>0</v>
      </c>
      <c r="L59" s="447">
        <f t="shared" si="18"/>
        <v>0</v>
      </c>
      <c r="M59" s="447">
        <f t="shared" si="18"/>
        <v>0</v>
      </c>
      <c r="N59" s="447"/>
      <c r="O59" s="447">
        <f t="shared" si="17"/>
        <v>0</v>
      </c>
      <c r="P59" s="448"/>
      <c r="Q59" s="449"/>
      <c r="R59" s="448"/>
      <c r="S59" s="449"/>
    </row>
    <row r="60" spans="1:19" ht="18.75" customHeight="1" x14ac:dyDescent="0.4">
      <c r="A60" s="661" t="s">
        <v>231</v>
      </c>
      <c r="B60" s="661" t="s">
        <v>185</v>
      </c>
      <c r="C60" s="151"/>
      <c r="D60" s="866"/>
      <c r="E60" s="593" t="s">
        <v>168</v>
      </c>
      <c r="F60" s="607">
        <v>0</v>
      </c>
      <c r="G60" s="443">
        <f>$F60</f>
        <v>0</v>
      </c>
      <c r="H60" s="443">
        <f t="shared" ref="H60:M60" si="19">$F60</f>
        <v>0</v>
      </c>
      <c r="I60" s="443">
        <f t="shared" si="19"/>
        <v>0</v>
      </c>
      <c r="J60" s="443">
        <f t="shared" si="19"/>
        <v>0</v>
      </c>
      <c r="K60" s="443">
        <f t="shared" si="19"/>
        <v>0</v>
      </c>
      <c r="L60" s="443">
        <f t="shared" si="19"/>
        <v>0</v>
      </c>
      <c r="M60" s="443">
        <f t="shared" si="19"/>
        <v>0</v>
      </c>
      <c r="N60" s="439"/>
      <c r="O60" s="438"/>
      <c r="P60" s="420"/>
      <c r="Q60" s="421"/>
      <c r="R60" s="420"/>
      <c r="S60" s="421"/>
    </row>
    <row r="61" spans="1:19" ht="18.75" customHeight="1" x14ac:dyDescent="0.4">
      <c r="A61" s="661" t="s">
        <v>231</v>
      </c>
      <c r="B61" s="661" t="s">
        <v>185</v>
      </c>
      <c r="C61" s="151"/>
      <c r="D61" s="866"/>
      <c r="E61" s="594" t="s">
        <v>223</v>
      </c>
      <c r="F61" s="608">
        <f>-INT(F59*F60)</f>
        <v>0</v>
      </c>
      <c r="G61" s="422">
        <f t="shared" ref="G61:M61" si="20">-INT(G59*G60)</f>
        <v>0</v>
      </c>
      <c r="H61" s="422">
        <f t="shared" si="20"/>
        <v>0</v>
      </c>
      <c r="I61" s="422">
        <f t="shared" si="20"/>
        <v>0</v>
      </c>
      <c r="J61" s="422">
        <f t="shared" si="20"/>
        <v>0</v>
      </c>
      <c r="K61" s="422">
        <f t="shared" si="20"/>
        <v>0</v>
      </c>
      <c r="L61" s="422">
        <f t="shared" si="20"/>
        <v>0</v>
      </c>
      <c r="M61" s="422">
        <f t="shared" si="20"/>
        <v>0</v>
      </c>
      <c r="N61" s="422"/>
      <c r="O61" s="422"/>
      <c r="P61" s="423"/>
      <c r="Q61" s="424"/>
      <c r="R61" s="423"/>
      <c r="S61" s="424"/>
    </row>
    <row r="62" spans="1:19" ht="18.75" customHeight="1" x14ac:dyDescent="0.4">
      <c r="A62" s="661" t="s">
        <v>231</v>
      </c>
      <c r="B62" s="661" t="s">
        <v>185</v>
      </c>
      <c r="C62" s="151"/>
      <c r="D62" s="886"/>
      <c r="E62" s="595" t="s">
        <v>224</v>
      </c>
      <c r="F62" s="609">
        <f>F59+F61</f>
        <v>0</v>
      </c>
      <c r="G62" s="440">
        <f t="shared" ref="G62:M62" si="21">G59+G61</f>
        <v>0</v>
      </c>
      <c r="H62" s="440">
        <f t="shared" si="21"/>
        <v>0</v>
      </c>
      <c r="I62" s="440">
        <f t="shared" si="21"/>
        <v>0</v>
      </c>
      <c r="J62" s="440">
        <f t="shared" si="21"/>
        <v>0</v>
      </c>
      <c r="K62" s="440">
        <f t="shared" si="21"/>
        <v>0</v>
      </c>
      <c r="L62" s="440">
        <f t="shared" si="21"/>
        <v>0</v>
      </c>
      <c r="M62" s="440">
        <f t="shared" si="21"/>
        <v>0</v>
      </c>
      <c r="N62" s="440"/>
      <c r="O62" s="440"/>
      <c r="P62" s="441"/>
      <c r="Q62" s="442"/>
      <c r="R62" s="441"/>
      <c r="S62" s="442"/>
    </row>
    <row r="63" spans="1:19" ht="18.75" customHeight="1" x14ac:dyDescent="0.4">
      <c r="A63" s="661" t="s">
        <v>231</v>
      </c>
      <c r="B63" s="661" t="s">
        <v>185</v>
      </c>
      <c r="C63" s="151"/>
      <c r="D63" s="884" t="s">
        <v>225</v>
      </c>
      <c r="E63" s="885"/>
      <c r="F63" s="606">
        <f>F62+F53</f>
        <v>0</v>
      </c>
      <c r="G63" s="435">
        <f t="shared" ref="G63:M63" si="22">G62+G53</f>
        <v>0</v>
      </c>
      <c r="H63" s="435">
        <f t="shared" si="22"/>
        <v>0</v>
      </c>
      <c r="I63" s="435">
        <f t="shared" si="22"/>
        <v>0</v>
      </c>
      <c r="J63" s="435">
        <f t="shared" si="22"/>
        <v>0</v>
      </c>
      <c r="K63" s="435">
        <f t="shared" si="22"/>
        <v>0</v>
      </c>
      <c r="L63" s="435">
        <f t="shared" si="22"/>
        <v>0</v>
      </c>
      <c r="M63" s="435">
        <f t="shared" si="22"/>
        <v>0</v>
      </c>
      <c r="N63" s="435"/>
      <c r="O63" s="435"/>
      <c r="P63" s="436"/>
      <c r="Q63" s="437"/>
      <c r="R63" s="436"/>
      <c r="S63" s="437"/>
    </row>
    <row r="64" spans="1:19" ht="18.75" customHeight="1" x14ac:dyDescent="0.4">
      <c r="A64" s="661" t="s">
        <v>231</v>
      </c>
      <c r="B64" s="661" t="s">
        <v>185</v>
      </c>
      <c r="C64" s="151"/>
      <c r="D64" s="853" t="s">
        <v>101</v>
      </c>
      <c r="E64" s="590" t="s">
        <v>226</v>
      </c>
      <c r="F64" s="603"/>
      <c r="G64" s="425"/>
      <c r="H64" s="425"/>
      <c r="I64" s="425"/>
      <c r="J64" s="425"/>
      <c r="K64" s="425"/>
      <c r="L64" s="425"/>
      <c r="M64" s="425"/>
      <c r="N64" s="425"/>
      <c r="O64" s="425"/>
      <c r="P64" s="427"/>
      <c r="Q64" s="428"/>
      <c r="R64" s="427"/>
      <c r="S64" s="428"/>
    </row>
    <row r="65" spans="1:19" ht="18.75" customHeight="1" x14ac:dyDescent="0.4">
      <c r="A65" s="661" t="s">
        <v>231</v>
      </c>
      <c r="B65" s="661" t="str">
        <f t="shared" ref="B65:B67" si="23">IF(O65=0,"00 入力なし(非表示推奨)","01 入力あり")</f>
        <v>00 入力なし(非表示推奨)</v>
      </c>
      <c r="C65" s="151"/>
      <c r="D65" s="854"/>
      <c r="E65" s="598" t="s">
        <v>58</v>
      </c>
      <c r="F65" s="604"/>
      <c r="G65" s="429"/>
      <c r="H65" s="429"/>
      <c r="I65" s="429"/>
      <c r="J65" s="429"/>
      <c r="K65" s="429"/>
      <c r="L65" s="429"/>
      <c r="M65" s="429"/>
      <c r="N65" s="429"/>
      <c r="O65" s="429"/>
      <c r="P65" s="431"/>
      <c r="Q65" s="186"/>
      <c r="R65" s="431"/>
      <c r="S65" s="186"/>
    </row>
    <row r="66" spans="1:19" ht="18.75" customHeight="1" x14ac:dyDescent="0.4">
      <c r="A66" s="661" t="s">
        <v>231</v>
      </c>
      <c r="B66" s="661" t="str">
        <f t="shared" si="23"/>
        <v>00 入力なし(非表示推奨)</v>
      </c>
      <c r="C66" s="151"/>
      <c r="D66" s="854"/>
      <c r="E66" s="598" t="s">
        <v>58</v>
      </c>
      <c r="F66" s="604"/>
      <c r="G66" s="429"/>
      <c r="H66" s="429"/>
      <c r="I66" s="429"/>
      <c r="J66" s="429"/>
      <c r="K66" s="429"/>
      <c r="L66" s="429"/>
      <c r="M66" s="429"/>
      <c r="N66" s="429"/>
      <c r="O66" s="429"/>
      <c r="P66" s="431"/>
      <c r="Q66" s="186"/>
      <c r="R66" s="431"/>
      <c r="S66" s="186"/>
    </row>
    <row r="67" spans="1:19" ht="18.75" customHeight="1" x14ac:dyDescent="0.4">
      <c r="A67" s="661" t="s">
        <v>231</v>
      </c>
      <c r="B67" s="661" t="str">
        <f t="shared" si="23"/>
        <v>00 入力なし(非表示推奨)</v>
      </c>
      <c r="C67" s="151"/>
      <c r="D67" s="854"/>
      <c r="E67" s="619" t="s">
        <v>58</v>
      </c>
      <c r="F67" s="623"/>
      <c r="G67" s="479"/>
      <c r="H67" s="479"/>
      <c r="I67" s="479"/>
      <c r="J67" s="479"/>
      <c r="K67" s="479"/>
      <c r="L67" s="479"/>
      <c r="M67" s="479"/>
      <c r="N67" s="479"/>
      <c r="O67" s="479"/>
      <c r="P67" s="480"/>
      <c r="Q67" s="481"/>
      <c r="R67" s="480"/>
      <c r="S67" s="481"/>
    </row>
    <row r="68" spans="1:19" ht="18.75" customHeight="1" thickBot="1" x14ac:dyDescent="0.45">
      <c r="A68" s="661" t="s">
        <v>231</v>
      </c>
      <c r="B68" s="661" t="s">
        <v>185</v>
      </c>
      <c r="C68" s="151"/>
      <c r="D68" s="883"/>
      <c r="E68" s="595" t="s">
        <v>228</v>
      </c>
      <c r="F68" s="611">
        <f>SUM(F63:F67)</f>
        <v>0</v>
      </c>
      <c r="G68" s="447">
        <f t="shared" ref="G68:M68" si="24">SUM(G63:G67)</f>
        <v>0</v>
      </c>
      <c r="H68" s="447">
        <f t="shared" si="24"/>
        <v>0</v>
      </c>
      <c r="I68" s="447">
        <f t="shared" si="24"/>
        <v>0</v>
      </c>
      <c r="J68" s="447">
        <f t="shared" si="24"/>
        <v>0</v>
      </c>
      <c r="K68" s="447">
        <f t="shared" si="24"/>
        <v>0</v>
      </c>
      <c r="L68" s="447">
        <f t="shared" si="24"/>
        <v>0</v>
      </c>
      <c r="M68" s="447">
        <f t="shared" si="24"/>
        <v>0</v>
      </c>
      <c r="N68" s="440"/>
      <c r="O68" s="440"/>
      <c r="P68" s="441"/>
      <c r="Q68" s="442"/>
      <c r="R68" s="441"/>
      <c r="S68" s="442"/>
    </row>
    <row r="69" spans="1:19" ht="18.75" customHeight="1" thickBot="1" x14ac:dyDescent="0.45">
      <c r="A69" s="661" t="s">
        <v>231</v>
      </c>
      <c r="B69" s="661" t="s">
        <v>185</v>
      </c>
      <c r="C69" s="151"/>
      <c r="D69" s="879" t="s">
        <v>229</v>
      </c>
      <c r="E69" s="880"/>
      <c r="F69" s="624"/>
      <c r="G69" s="482"/>
      <c r="H69" s="482"/>
      <c r="I69" s="482"/>
      <c r="J69" s="482"/>
      <c r="K69" s="482"/>
      <c r="L69" s="482"/>
      <c r="M69" s="482"/>
      <c r="N69" s="482"/>
      <c r="O69" s="482"/>
      <c r="P69" s="483"/>
      <c r="Q69" s="484"/>
      <c r="R69" s="483"/>
      <c r="S69" s="484"/>
    </row>
    <row r="70" spans="1:19" ht="18.75" customHeight="1" thickBot="1" x14ac:dyDescent="0.45">
      <c r="A70" s="661" t="s">
        <v>231</v>
      </c>
      <c r="B70" s="661" t="s">
        <v>185</v>
      </c>
      <c r="C70" s="151"/>
      <c r="D70" s="881" t="s">
        <v>233</v>
      </c>
      <c r="E70" s="882"/>
      <c r="F70" s="625">
        <f>SUM(F68:F69)</f>
        <v>0</v>
      </c>
      <c r="G70" s="485">
        <f t="shared" ref="G70:M70" si="25">SUM(G68:G69)</f>
        <v>0</v>
      </c>
      <c r="H70" s="485">
        <f t="shared" si="25"/>
        <v>0</v>
      </c>
      <c r="I70" s="485">
        <f t="shared" si="25"/>
        <v>0</v>
      </c>
      <c r="J70" s="485">
        <f t="shared" si="25"/>
        <v>0</v>
      </c>
      <c r="K70" s="485">
        <f t="shared" si="25"/>
        <v>0</v>
      </c>
      <c r="L70" s="485">
        <f t="shared" si="25"/>
        <v>0</v>
      </c>
      <c r="M70" s="485">
        <f t="shared" si="25"/>
        <v>0</v>
      </c>
      <c r="N70" s="485"/>
      <c r="O70" s="485"/>
      <c r="P70" s="486"/>
      <c r="Q70" s="487"/>
      <c r="R70" s="486"/>
      <c r="S70" s="487"/>
    </row>
  </sheetData>
  <sheetProtection sheet="1" formatCells="0" formatColumns="0" formatRows="0" insertColumns="0" insertHyperlinks="0" autoFilter="0"/>
  <autoFilter ref="A1:B70" xr:uid="{00000000-0009-0000-0000-000003000000}"/>
  <mergeCells count="30">
    <mergeCell ref="D50:E50"/>
    <mergeCell ref="D69:E69"/>
    <mergeCell ref="D70:E70"/>
    <mergeCell ref="D52:D53"/>
    <mergeCell ref="D63:E63"/>
    <mergeCell ref="D64:D68"/>
    <mergeCell ref="D51:E51"/>
    <mergeCell ref="D54:D62"/>
    <mergeCell ref="D1:G1"/>
    <mergeCell ref="D16:F16"/>
    <mergeCell ref="D17:E17"/>
    <mergeCell ref="F19:M19"/>
    <mergeCell ref="D2:F2"/>
    <mergeCell ref="D15:E15"/>
    <mergeCell ref="F18:Q18"/>
    <mergeCell ref="R18:S18"/>
    <mergeCell ref="D18:E19"/>
    <mergeCell ref="D48:E49"/>
    <mergeCell ref="F48:Q48"/>
    <mergeCell ref="R48:S48"/>
    <mergeCell ref="D37:D43"/>
    <mergeCell ref="D44:E44"/>
    <mergeCell ref="D45:E45"/>
    <mergeCell ref="D20:E20"/>
    <mergeCell ref="D21:E21"/>
    <mergeCell ref="D22:D23"/>
    <mergeCell ref="D24:D35"/>
    <mergeCell ref="D36:E36"/>
    <mergeCell ref="F49:M49"/>
    <mergeCell ref="D47:E47"/>
  </mergeCells>
  <phoneticPr fontId="2"/>
  <conditionalFormatting sqref="H2:H3">
    <cfRule type="expression" dxfId="1" priority="2">
      <formula>CELL("protect",H2)=1</formula>
    </cfRule>
  </conditionalFormatting>
  <conditionalFormatting sqref="I16">
    <cfRule type="expression" dxfId="0" priority="1">
      <formula>CELL("protect",I16)=1</formula>
    </cfRule>
  </conditionalFormatting>
  <dataValidations count="4">
    <dataValidation type="list" allowBlank="1" showInputMessage="1" sqref="S16" xr:uid="{1F4D8A28-E0C8-496C-95B3-A9862B89E986}">
      <formula1>"原告(ら)代理人,被告(ら)代理人,裁判所"</formula1>
    </dataValidation>
    <dataValidation showErrorMessage="1" prompt="「Ctr」l＋「；(セミコロン)」で今日の日付が入力できます。" sqref="R15:S15" xr:uid="{C9916C81-E872-4243-A02C-98941320CF9C}"/>
    <dataValidation type="list" allowBlank="1" sqref="R20:R22 R50:R52" xr:uid="{EF01A394-E73C-4149-9579-740C27528846}">
      <formula1>"認める,不知"</formula1>
    </dataValidation>
    <dataValidation allowBlank="1" showInputMessage="1" showErrorMessage="1" prompt="分数の形式（「1/4」等）で入力してください。" sqref="G5:G12" xr:uid="{9FA994CE-91F5-410B-A2FE-8780F9542921}"/>
  </dataValidations>
  <pageMargins left="0.98425196850393704" right="0.98425196850393704" top="1.1811023622047245" bottom="0.78740157480314965" header="0.31496062992125984" footer="0.31496062992125984"/>
  <pageSetup paperSize="9" scale="62" fitToHeight="0" orientation="landscape" r:id="rId1"/>
  <rowBreaks count="1" manualBreakCount="1">
    <brk id="46" min="3" max="18" man="1"/>
  </rowBreaks>
  <extLst>
    <ext xmlns:x14="http://schemas.microsoft.com/office/spreadsheetml/2009/9/main" uri="{CCE6A557-97BC-4b89-ADB6-D9C93CAAB3DF}">
      <x14:dataValidations xmlns:xm="http://schemas.microsoft.com/office/excel/2006/main" count="1">
        <x14:dataValidation type="list" allowBlank="1" showInputMessage="1" xr:uid="{EF1BEE5C-1BA4-479C-ACF2-C4564041FAD4}">
          <x14:formula1>
            <xm:f>'プルダウン選択肢（バックデータ）'!$J$2:$J$6</xm:f>
          </x14:formula1>
          <xm:sqref>F5:F12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3C4B3-E681-4655-A94D-5512A0CCA474}">
  <dimension ref="A1:J13"/>
  <sheetViews>
    <sheetView workbookViewId="0">
      <selection activeCell="D14" sqref="D14"/>
    </sheetView>
  </sheetViews>
  <sheetFormatPr defaultColWidth="9" defaultRowHeight="12" x14ac:dyDescent="0.4"/>
  <cols>
    <col min="1" max="1" width="16.5" style="557" bestFit="1" customWidth="1"/>
    <col min="2" max="2" width="23.5" style="557" bestFit="1" customWidth="1"/>
    <col min="3" max="3" width="19.875" style="557" customWidth="1"/>
    <col min="4" max="4" width="15.25" style="557" bestFit="1" customWidth="1"/>
    <col min="5" max="6" width="19.875" style="557" customWidth="1"/>
    <col min="7" max="7" width="20.75" style="557" bestFit="1" customWidth="1"/>
    <col min="8" max="9" width="17.375" style="557" customWidth="1"/>
    <col min="10" max="16384" width="9" style="557"/>
  </cols>
  <sheetData>
    <row r="1" spans="1:10" x14ac:dyDescent="0.4">
      <c r="A1" s="534" t="s">
        <v>234</v>
      </c>
      <c r="B1" s="534" t="s">
        <v>235</v>
      </c>
      <c r="C1" s="534" t="s">
        <v>236</v>
      </c>
      <c r="D1" s="534" t="s">
        <v>237</v>
      </c>
      <c r="E1" s="535" t="s">
        <v>238</v>
      </c>
      <c r="F1" s="535" t="s">
        <v>239</v>
      </c>
      <c r="G1" s="534" t="s">
        <v>240</v>
      </c>
      <c r="H1" s="534" t="s">
        <v>241</v>
      </c>
      <c r="I1" s="534" t="s">
        <v>242</v>
      </c>
      <c r="J1" s="557" t="s">
        <v>243</v>
      </c>
    </row>
    <row r="2" spans="1:10" ht="24" x14ac:dyDescent="0.4">
      <c r="A2" s="534" t="s">
        <v>23</v>
      </c>
      <c r="B2" s="534" t="s">
        <v>26</v>
      </c>
      <c r="C2" s="534" t="s">
        <v>244</v>
      </c>
      <c r="D2" s="534" t="s">
        <v>34</v>
      </c>
      <c r="E2" s="534" t="s">
        <v>244</v>
      </c>
      <c r="F2" s="534" t="s">
        <v>51</v>
      </c>
      <c r="G2" s="534" t="s">
        <v>244</v>
      </c>
      <c r="H2" s="534" t="s">
        <v>245</v>
      </c>
      <c r="I2" s="534" t="s">
        <v>244</v>
      </c>
      <c r="J2" s="557" t="s">
        <v>23</v>
      </c>
    </row>
    <row r="3" spans="1:10" ht="72" x14ac:dyDescent="0.4">
      <c r="A3" s="534" t="s">
        <v>246</v>
      </c>
      <c r="B3" s="534" t="s">
        <v>29</v>
      </c>
      <c r="C3" s="534" t="s">
        <v>247</v>
      </c>
      <c r="D3" s="534" t="s">
        <v>248</v>
      </c>
      <c r="E3" s="534" t="s">
        <v>249</v>
      </c>
      <c r="F3" s="534" t="s">
        <v>250</v>
      </c>
      <c r="G3" s="534" t="s">
        <v>251</v>
      </c>
      <c r="H3" s="534" t="s">
        <v>252</v>
      </c>
      <c r="I3" s="534" t="s">
        <v>253</v>
      </c>
      <c r="J3" s="557" t="s">
        <v>254</v>
      </c>
    </row>
    <row r="4" spans="1:10" ht="36" x14ac:dyDescent="0.4">
      <c r="A4" s="534" t="s">
        <v>255</v>
      </c>
      <c r="B4" s="534" t="s">
        <v>256</v>
      </c>
      <c r="C4" s="534" t="s">
        <v>251</v>
      </c>
      <c r="D4" s="534" t="s">
        <v>257</v>
      </c>
      <c r="E4" s="534" t="s">
        <v>251</v>
      </c>
      <c r="F4" s="534"/>
      <c r="G4" s="534" t="s">
        <v>258</v>
      </c>
      <c r="I4" s="534" t="s">
        <v>251</v>
      </c>
      <c r="J4" s="557" t="s">
        <v>259</v>
      </c>
    </row>
    <row r="5" spans="1:10" ht="24" x14ac:dyDescent="0.4">
      <c r="A5" s="534" t="s">
        <v>260</v>
      </c>
      <c r="B5" s="534" t="s">
        <v>261</v>
      </c>
      <c r="C5" s="534" t="s">
        <v>262</v>
      </c>
      <c r="D5" s="534" t="s">
        <v>58</v>
      </c>
      <c r="E5" s="534" t="s">
        <v>263</v>
      </c>
      <c r="F5" s="534"/>
      <c r="I5" s="534" t="s">
        <v>264</v>
      </c>
      <c r="J5" s="557" t="s">
        <v>265</v>
      </c>
    </row>
    <row r="6" spans="1:10" x14ac:dyDescent="0.4">
      <c r="A6" s="534" t="s">
        <v>266</v>
      </c>
      <c r="B6" s="534"/>
      <c r="J6" s="557" t="s">
        <v>267</v>
      </c>
    </row>
    <row r="7" spans="1:10" x14ac:dyDescent="0.4">
      <c r="A7" s="534" t="s">
        <v>268</v>
      </c>
      <c r="B7" s="534"/>
    </row>
    <row r="8" spans="1:10" x14ac:dyDescent="0.4">
      <c r="A8" s="534" t="s">
        <v>269</v>
      </c>
      <c r="B8" s="534"/>
    </row>
    <row r="9" spans="1:10" x14ac:dyDescent="0.4">
      <c r="A9" s="534" t="s">
        <v>270</v>
      </c>
      <c r="B9" s="534"/>
    </row>
    <row r="10" spans="1:10" x14ac:dyDescent="0.4">
      <c r="A10" s="534" t="s">
        <v>271</v>
      </c>
      <c r="B10" s="534"/>
    </row>
    <row r="11" spans="1:10" ht="24" x14ac:dyDescent="0.4">
      <c r="A11" s="534" t="s">
        <v>272</v>
      </c>
      <c r="B11" s="534"/>
    </row>
    <row r="12" spans="1:10" x14ac:dyDescent="0.4">
      <c r="A12" s="557" t="s">
        <v>273</v>
      </c>
      <c r="B12" s="534"/>
    </row>
    <row r="13" spans="1:10" ht="36" x14ac:dyDescent="0.4">
      <c r="A13" s="557" t="s">
        <v>274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事案の概要</vt:lpstr>
      <vt:lpstr>損害額一覧表</vt:lpstr>
      <vt:lpstr>治療費等集計表</vt:lpstr>
      <vt:lpstr>相続等一覧表（死亡事案で使用）</vt:lpstr>
      <vt:lpstr>プルダウン選択肢（バックデータ）</vt:lpstr>
      <vt:lpstr>事案の概要!Print_Area</vt:lpstr>
      <vt:lpstr>治療費等集計表!Print_Area</vt:lpstr>
      <vt:lpstr>'相続等一覧表（死亡事案で使用）'!Print_Area</vt:lpstr>
      <vt:lpstr>損害額一覧表!Print_Area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