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19425" windowHeight="11760" tabRatio="854"/>
  </bookViews>
  <sheets>
    <sheet name="損害一覧(人損)" sheetId="25" r:id="rId1"/>
    <sheet name="治療費" sheetId="26" r:id="rId2"/>
    <sheet name="費目拘束" sheetId="29" r:id="rId3"/>
    <sheet name="損害一覧(物損)" sheetId="38" r:id="rId4"/>
    <sheet name="試算用-費目拘束" sheetId="37" r:id="rId5"/>
    <sheet name="損(人-自由編集)" sheetId="35" r:id="rId6"/>
    <sheet name="損(物-自由編集)" sheetId="36" r:id="rId7"/>
    <sheet name="list" sheetId="33" state="hidden" r:id="rId8"/>
  </sheets>
  <definedNames>
    <definedName name="_xlnm._FilterDatabase" localSheetId="1" hidden="1">治療費!$A$7:$G$7</definedName>
    <definedName name="_xlnm.Print_Area" localSheetId="0">'損害一覧(人損)'!$A$1:$E$98</definedName>
    <definedName name="_xlnm.Print_Area" localSheetId="3">'損害一覧(物損)'!$A$1:$E$29</definedName>
    <definedName name="_xlnm.Print_Titles" localSheetId="1">治療費!$7:$7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37" l="1"/>
  <c r="V6" i="37"/>
  <c r="V5" i="37"/>
  <c r="P7" i="37"/>
  <c r="P6" i="37"/>
  <c r="P5" i="37"/>
  <c r="J7" i="37"/>
  <c r="J6" i="37"/>
  <c r="J5" i="37"/>
  <c r="T7" i="37"/>
  <c r="T6" i="37"/>
  <c r="T5" i="37"/>
  <c r="N7" i="37"/>
  <c r="N6" i="37"/>
  <c r="N5" i="37"/>
  <c r="H7" i="37"/>
  <c r="H6" i="37"/>
  <c r="H5" i="37"/>
  <c r="S23" i="37"/>
  <c r="M23" i="37"/>
  <c r="G23" i="37"/>
  <c r="W19" i="37" l="1"/>
  <c r="V19" i="37"/>
  <c r="W18" i="37"/>
  <c r="V18" i="37"/>
  <c r="W17" i="37"/>
  <c r="V17" i="37"/>
  <c r="W16" i="37"/>
  <c r="V16" i="37"/>
  <c r="W15" i="37"/>
  <c r="V15" i="37"/>
  <c r="W14" i="37"/>
  <c r="V14" i="37"/>
  <c r="W13" i="37"/>
  <c r="V13" i="37"/>
  <c r="W12" i="37"/>
  <c r="V12" i="37"/>
  <c r="W11" i="37"/>
  <c r="V11" i="37"/>
  <c r="Q19" i="37"/>
  <c r="P19" i="37"/>
  <c r="Q18" i="37"/>
  <c r="P18" i="37"/>
  <c r="Q17" i="37"/>
  <c r="P17" i="37"/>
  <c r="Q16" i="37"/>
  <c r="P16" i="37"/>
  <c r="Q15" i="37"/>
  <c r="P15" i="37"/>
  <c r="Q14" i="37"/>
  <c r="P14" i="37"/>
  <c r="Q13" i="37"/>
  <c r="P13" i="37"/>
  <c r="Q12" i="37"/>
  <c r="P12" i="37"/>
  <c r="Q11" i="37"/>
  <c r="P11" i="37"/>
  <c r="K19" i="37"/>
  <c r="J19" i="37"/>
  <c r="K18" i="37"/>
  <c r="J18" i="37"/>
  <c r="K17" i="37"/>
  <c r="J17" i="37"/>
  <c r="K16" i="37"/>
  <c r="J16" i="37"/>
  <c r="K15" i="37"/>
  <c r="J15" i="37"/>
  <c r="K14" i="37"/>
  <c r="J14" i="37"/>
  <c r="K13" i="37"/>
  <c r="J13" i="37"/>
  <c r="K12" i="37"/>
  <c r="J12" i="37"/>
  <c r="K11" i="37"/>
  <c r="J11" i="37"/>
  <c r="E14" i="37"/>
  <c r="E15" i="37"/>
  <c r="E16" i="37"/>
  <c r="E17" i="37"/>
  <c r="E18" i="37"/>
  <c r="D16" i="37"/>
  <c r="D17" i="37"/>
  <c r="D18" i="37"/>
  <c r="N66" i="25"/>
  <c r="M59" i="25"/>
  <c r="M60" i="25"/>
  <c r="M64" i="25"/>
  <c r="M66" i="25"/>
  <c r="M67" i="25"/>
  <c r="L66" i="25"/>
  <c r="K59" i="25"/>
  <c r="K60" i="25"/>
  <c r="K64" i="25"/>
  <c r="K66" i="25"/>
  <c r="K67" i="25"/>
  <c r="J66" i="25"/>
  <c r="I59" i="25"/>
  <c r="I60" i="25"/>
  <c r="I64" i="25"/>
  <c r="I66" i="25"/>
  <c r="I67" i="25"/>
  <c r="H66" i="25"/>
  <c r="G59" i="25"/>
  <c r="G60" i="25"/>
  <c r="G64" i="25"/>
  <c r="G66" i="25"/>
  <c r="G67" i="25"/>
  <c r="B60" i="25"/>
  <c r="B64" i="25"/>
  <c r="B66" i="25"/>
  <c r="B67" i="25"/>
  <c r="G22" i="35"/>
  <c r="G25" i="35"/>
  <c r="G33" i="35"/>
  <c r="G37" i="35"/>
  <c r="A8" i="25"/>
  <c r="B8" i="25"/>
  <c r="I8" i="25"/>
  <c r="A9" i="25" a="1"/>
  <c r="A9" i="25"/>
  <c r="B9" i="25"/>
  <c r="I9" i="25"/>
  <c r="A10" i="25" a="1"/>
  <c r="A10" i="25"/>
  <c r="B10" i="25"/>
  <c r="I10" i="25"/>
  <c r="A11" i="25" a="1"/>
  <c r="A11" i="25"/>
  <c r="B11" i="25"/>
  <c r="I11" i="25"/>
  <c r="A12" i="25" a="1"/>
  <c r="A12" i="25"/>
  <c r="B12" i="25"/>
  <c r="I12" i="25"/>
  <c r="A13" i="25" a="1"/>
  <c r="A13" i="25"/>
  <c r="B13" i="25"/>
  <c r="I13" i="25"/>
  <c r="A14" i="25" a="1"/>
  <c r="A14" i="25"/>
  <c r="B14" i="25"/>
  <c r="I14" i="25"/>
  <c r="A15" i="25" a="1"/>
  <c r="A15" i="25"/>
  <c r="B15" i="25"/>
  <c r="I15" i="25"/>
  <c r="A16" i="25" a="1"/>
  <c r="A16" i="25"/>
  <c r="B16" i="25"/>
  <c r="I16" i="25"/>
  <c r="A17" i="25" a="1"/>
  <c r="A17" i="25"/>
  <c r="B17" i="25"/>
  <c r="I17" i="25"/>
  <c r="A18" i="25" a="1"/>
  <c r="A18" i="25"/>
  <c r="B18" i="25"/>
  <c r="I18" i="25"/>
  <c r="A19" i="25" a="1"/>
  <c r="A19" i="25"/>
  <c r="B19" i="25"/>
  <c r="I19" i="25"/>
  <c r="A20" i="25" a="1"/>
  <c r="A20" i="25"/>
  <c r="B20" i="25"/>
  <c r="I20" i="25"/>
  <c r="A21" i="25" a="1"/>
  <c r="A21" i="25"/>
  <c r="B21" i="25"/>
  <c r="I21" i="25"/>
  <c r="A22" i="25" a="1"/>
  <c r="A22" i="25"/>
  <c r="B22" i="25"/>
  <c r="I22" i="25"/>
  <c r="A23" i="25" a="1"/>
  <c r="A23" i="25"/>
  <c r="B23" i="25"/>
  <c r="I23" i="25"/>
  <c r="A24" i="25" a="1"/>
  <c r="A24" i="25"/>
  <c r="B24" i="25"/>
  <c r="I24" i="25"/>
  <c r="A25" i="25" a="1"/>
  <c r="A25" i="25"/>
  <c r="B25" i="25"/>
  <c r="I25" i="25"/>
  <c r="I7" i="25"/>
  <c r="K8" i="25"/>
  <c r="K9" i="25"/>
  <c r="K10" i="25"/>
  <c r="K11" i="25"/>
  <c r="K12" i="25"/>
  <c r="K13" i="25"/>
  <c r="K14" i="25"/>
  <c r="K15" i="25"/>
  <c r="K16" i="25"/>
  <c r="K17" i="25"/>
  <c r="K18" i="25"/>
  <c r="K19" i="25"/>
  <c r="K20" i="25"/>
  <c r="K21" i="25"/>
  <c r="K22" i="25"/>
  <c r="K23" i="25"/>
  <c r="K24" i="25"/>
  <c r="K25" i="25"/>
  <c r="K7" i="25"/>
  <c r="M8" i="25"/>
  <c r="M9" i="25"/>
  <c r="M10" i="25"/>
  <c r="M11" i="25"/>
  <c r="M12" i="25"/>
  <c r="M13" i="25"/>
  <c r="M14" i="25"/>
  <c r="M15" i="25"/>
  <c r="M16" i="25"/>
  <c r="M17" i="25"/>
  <c r="M18" i="25"/>
  <c r="M19" i="25"/>
  <c r="M20" i="25"/>
  <c r="M21" i="25"/>
  <c r="M22" i="25"/>
  <c r="M23" i="25"/>
  <c r="M24" i="25"/>
  <c r="M25" i="25"/>
  <c r="M7" i="25"/>
  <c r="I28" i="25"/>
  <c r="I29" i="25"/>
  <c r="I30" i="25"/>
  <c r="I31" i="25"/>
  <c r="I32" i="25"/>
  <c r="I33" i="25"/>
  <c r="I34" i="25"/>
  <c r="I35" i="25"/>
  <c r="I27" i="25"/>
  <c r="K28" i="25"/>
  <c r="K29" i="25"/>
  <c r="K30" i="25"/>
  <c r="K31" i="25"/>
  <c r="K32" i="25"/>
  <c r="K33" i="25"/>
  <c r="K34" i="25"/>
  <c r="K35" i="25"/>
  <c r="K27" i="25"/>
  <c r="M28" i="25"/>
  <c r="M29" i="25"/>
  <c r="M30" i="25"/>
  <c r="M31" i="25"/>
  <c r="M32" i="25"/>
  <c r="M33" i="25"/>
  <c r="M34" i="25"/>
  <c r="M35" i="25"/>
  <c r="M27" i="25"/>
  <c r="I26" i="25"/>
  <c r="I36" i="25"/>
  <c r="I37" i="25"/>
  <c r="I38" i="25"/>
  <c r="I39" i="25"/>
  <c r="K26" i="25"/>
  <c r="K36" i="25"/>
  <c r="K37" i="25"/>
  <c r="K38" i="25"/>
  <c r="K39" i="25"/>
  <c r="M26" i="25"/>
  <c r="M36" i="25"/>
  <c r="M37" i="25"/>
  <c r="M38" i="25"/>
  <c r="M39" i="25"/>
  <c r="I40" i="25"/>
  <c r="I41" i="25"/>
  <c r="I42" i="25"/>
  <c r="I43" i="25"/>
  <c r="I44" i="25"/>
  <c r="K40" i="25"/>
  <c r="K41" i="25"/>
  <c r="K42" i="25"/>
  <c r="K43" i="25"/>
  <c r="K44" i="25"/>
  <c r="M40" i="25"/>
  <c r="M41" i="25"/>
  <c r="M42" i="25"/>
  <c r="M43" i="25"/>
  <c r="M44" i="25"/>
  <c r="I45" i="25"/>
  <c r="I46" i="25"/>
  <c r="I47" i="25"/>
  <c r="I48" i="25"/>
  <c r="I49" i="25"/>
  <c r="I50" i="25"/>
  <c r="I51" i="25"/>
  <c r="I52" i="25"/>
  <c r="I53" i="25"/>
  <c r="I54" i="25"/>
  <c r="I55" i="25"/>
  <c r="I56" i="25"/>
  <c r="K45" i="25"/>
  <c r="K46" i="25"/>
  <c r="K47" i="25"/>
  <c r="K48" i="25"/>
  <c r="K49" i="25"/>
  <c r="K50" i="25"/>
  <c r="K51" i="25"/>
  <c r="K52" i="25"/>
  <c r="K53" i="25"/>
  <c r="K54" i="25"/>
  <c r="K55" i="25"/>
  <c r="K56" i="25"/>
  <c r="M45" i="25"/>
  <c r="M46" i="25"/>
  <c r="M47" i="25"/>
  <c r="M48" i="25"/>
  <c r="M49" i="25"/>
  <c r="M50" i="25"/>
  <c r="M51" i="25"/>
  <c r="M52" i="25"/>
  <c r="M53" i="25"/>
  <c r="M54" i="25"/>
  <c r="M55" i="25"/>
  <c r="M56" i="25"/>
  <c r="I61" i="25"/>
  <c r="I62" i="25"/>
  <c r="I63" i="25"/>
  <c r="K61" i="25"/>
  <c r="K62" i="25"/>
  <c r="K63" i="25"/>
  <c r="M61" i="25"/>
  <c r="M62" i="25"/>
  <c r="M63" i="25"/>
  <c r="I57" i="25"/>
  <c r="I93" i="25"/>
  <c r="I94" i="25"/>
  <c r="I92" i="25"/>
  <c r="I98" i="25"/>
  <c r="I87" i="25"/>
  <c r="I90" i="25"/>
  <c r="I91" i="25"/>
  <c r="B91" i="25"/>
  <c r="B97" i="25"/>
  <c r="I97" i="25"/>
  <c r="I95" i="25"/>
  <c r="I96" i="25"/>
  <c r="I58" i="25"/>
  <c r="K57" i="25"/>
  <c r="K93" i="25"/>
  <c r="K94" i="25"/>
  <c r="K92" i="25"/>
  <c r="K98" i="25"/>
  <c r="K87" i="25"/>
  <c r="K90" i="25"/>
  <c r="K91" i="25"/>
  <c r="K97" i="25"/>
  <c r="K95" i="25"/>
  <c r="K96" i="25"/>
  <c r="K58" i="25"/>
  <c r="M57" i="25"/>
  <c r="M93" i="25"/>
  <c r="M94" i="25"/>
  <c r="M92" i="25"/>
  <c r="M98" i="25"/>
  <c r="M87" i="25"/>
  <c r="M90" i="25"/>
  <c r="M91" i="25"/>
  <c r="M97" i="25"/>
  <c r="M95" i="25"/>
  <c r="M96" i="25"/>
  <c r="M58" i="25"/>
  <c r="I65" i="25"/>
  <c r="K65" i="25"/>
  <c r="M65" i="25"/>
  <c r="G57" i="25"/>
  <c r="G93" i="25"/>
  <c r="G94" i="25"/>
  <c r="G92" i="25"/>
  <c r="G98" i="25"/>
  <c r="G87" i="25"/>
  <c r="G90" i="25"/>
  <c r="G91" i="25"/>
  <c r="G97" i="25"/>
  <c r="G95" i="25"/>
  <c r="G96" i="25"/>
  <c r="G58" i="25"/>
  <c r="I3" i="37"/>
  <c r="H24" i="37" s="1"/>
  <c r="D12" i="37"/>
  <c r="D13" i="37"/>
  <c r="D14" i="37"/>
  <c r="D11" i="37"/>
  <c r="D15" i="37"/>
  <c r="G8" i="25"/>
  <c r="G9" i="25"/>
  <c r="G10" i="25"/>
  <c r="G11" i="25"/>
  <c r="G12" i="25"/>
  <c r="G13" i="25"/>
  <c r="G14" i="25"/>
  <c r="G15" i="25"/>
  <c r="G16" i="25"/>
  <c r="G17" i="25"/>
  <c r="G18" i="25"/>
  <c r="G19" i="25"/>
  <c r="G20" i="25"/>
  <c r="G21" i="25"/>
  <c r="G22" i="25"/>
  <c r="G23" i="25"/>
  <c r="G24" i="25"/>
  <c r="G25" i="25"/>
  <c r="G7" i="25"/>
  <c r="G26" i="25"/>
  <c r="G28" i="25"/>
  <c r="G29" i="25"/>
  <c r="G30" i="25"/>
  <c r="G31" i="25"/>
  <c r="G32" i="25"/>
  <c r="G33" i="25"/>
  <c r="G34" i="25"/>
  <c r="G35" i="25"/>
  <c r="G27" i="25"/>
  <c r="G36" i="25"/>
  <c r="G37" i="25"/>
  <c r="G38" i="25"/>
  <c r="G39" i="25"/>
  <c r="J8" i="37"/>
  <c r="G40" i="25"/>
  <c r="G41" i="25"/>
  <c r="G42" i="25"/>
  <c r="G43" i="25"/>
  <c r="G44" i="25"/>
  <c r="I6" i="37"/>
  <c r="G45" i="25"/>
  <c r="G46" i="25"/>
  <c r="G47" i="25"/>
  <c r="G48" i="25"/>
  <c r="G49" i="25"/>
  <c r="G50" i="25"/>
  <c r="G51" i="25"/>
  <c r="G52" i="25"/>
  <c r="G53" i="25"/>
  <c r="G54" i="25"/>
  <c r="G55" i="25"/>
  <c r="G56" i="25"/>
  <c r="G61" i="25"/>
  <c r="G62" i="25"/>
  <c r="G63" i="25"/>
  <c r="I23" i="37"/>
  <c r="I71" i="25"/>
  <c r="I72" i="25"/>
  <c r="I73" i="25"/>
  <c r="I74" i="25"/>
  <c r="I75" i="25"/>
  <c r="I76" i="25"/>
  <c r="I77" i="25"/>
  <c r="I78" i="25"/>
  <c r="I79" i="25"/>
  <c r="O3" i="37"/>
  <c r="O6" i="37" s="1"/>
  <c r="O5" i="37"/>
  <c r="N23" i="37"/>
  <c r="P23" i="37" s="1"/>
  <c r="K70" i="25" s="1"/>
  <c r="N24" i="37"/>
  <c r="O23" i="37"/>
  <c r="K71" i="25"/>
  <c r="K72" i="25"/>
  <c r="K73" i="25"/>
  <c r="K74" i="25"/>
  <c r="K75" i="25"/>
  <c r="K76" i="25"/>
  <c r="K77" i="25"/>
  <c r="K78" i="25"/>
  <c r="K79" i="25"/>
  <c r="U7" i="37"/>
  <c r="U3" i="37"/>
  <c r="U5" i="37"/>
  <c r="V8" i="37"/>
  <c r="U6" i="37"/>
  <c r="W6" i="37" s="1"/>
  <c r="T24" i="37"/>
  <c r="U23" i="37"/>
  <c r="M71" i="25"/>
  <c r="M72" i="25"/>
  <c r="M73" i="25"/>
  <c r="M74" i="25"/>
  <c r="M75" i="25"/>
  <c r="M76" i="25"/>
  <c r="M77" i="25"/>
  <c r="M78" i="25"/>
  <c r="M79" i="25"/>
  <c r="G65" i="25"/>
  <c r="B7" i="37"/>
  <c r="C7" i="37" s="1"/>
  <c r="E7" i="37" s="1"/>
  <c r="C3" i="37"/>
  <c r="B24" i="37" s="1"/>
  <c r="D7" i="37"/>
  <c r="B5" i="37"/>
  <c r="D5" i="37"/>
  <c r="B6" i="37"/>
  <c r="C6" i="37"/>
  <c r="D6" i="37"/>
  <c r="A23" i="37"/>
  <c r="B23" i="37" s="1"/>
  <c r="D23" i="37" s="1"/>
  <c r="G70" i="25" s="1"/>
  <c r="C23" i="37"/>
  <c r="G71" i="25"/>
  <c r="G72" i="25"/>
  <c r="G73" i="25"/>
  <c r="G74" i="25"/>
  <c r="G75" i="25"/>
  <c r="G76" i="25"/>
  <c r="G77" i="25"/>
  <c r="G78" i="25"/>
  <c r="G79" i="25"/>
  <c r="I81" i="25"/>
  <c r="I82" i="25"/>
  <c r="I83" i="25"/>
  <c r="K81" i="25"/>
  <c r="K82" i="25"/>
  <c r="K83" i="25"/>
  <c r="M81" i="25"/>
  <c r="M82" i="25"/>
  <c r="M83" i="25"/>
  <c r="B92" i="25"/>
  <c r="B95" i="25"/>
  <c r="B96" i="25"/>
  <c r="B58" i="25"/>
  <c r="G17" i="36"/>
  <c r="G19" i="36"/>
  <c r="G25" i="36"/>
  <c r="G29" i="36"/>
  <c r="B17" i="36"/>
  <c r="B19" i="36"/>
  <c r="B25" i="36"/>
  <c r="B29" i="36"/>
  <c r="M28" i="38"/>
  <c r="M27" i="38"/>
  <c r="M26" i="38"/>
  <c r="M24" i="38"/>
  <c r="M23" i="38"/>
  <c r="M22" i="38"/>
  <c r="M21" i="38"/>
  <c r="M20" i="38"/>
  <c r="M16" i="38"/>
  <c r="M15" i="38"/>
  <c r="M14" i="38"/>
  <c r="M13" i="38"/>
  <c r="M12" i="38"/>
  <c r="M11" i="38"/>
  <c r="M10" i="38"/>
  <c r="M9" i="38"/>
  <c r="M8" i="38"/>
  <c r="M7" i="38"/>
  <c r="K28" i="38"/>
  <c r="K27" i="38"/>
  <c r="K26" i="38"/>
  <c r="K24" i="38"/>
  <c r="K23" i="38"/>
  <c r="K22" i="38"/>
  <c r="K21" i="38"/>
  <c r="K20" i="38"/>
  <c r="K16" i="38"/>
  <c r="K15" i="38"/>
  <c r="K14" i="38"/>
  <c r="K13" i="38"/>
  <c r="K12" i="38"/>
  <c r="K11" i="38"/>
  <c r="K10" i="38"/>
  <c r="K9" i="38"/>
  <c r="K8" i="38"/>
  <c r="K7" i="38"/>
  <c r="I28" i="38"/>
  <c r="I27" i="38"/>
  <c r="I26" i="38"/>
  <c r="I24" i="38"/>
  <c r="I23" i="38"/>
  <c r="I22" i="38"/>
  <c r="I21" i="38"/>
  <c r="I20" i="38"/>
  <c r="I16" i="38"/>
  <c r="I15" i="38"/>
  <c r="I14" i="38"/>
  <c r="I13" i="38"/>
  <c r="I12" i="38"/>
  <c r="I11" i="38"/>
  <c r="I10" i="38"/>
  <c r="I9" i="38"/>
  <c r="I8" i="38"/>
  <c r="I7" i="38"/>
  <c r="U19" i="37"/>
  <c r="T19" i="37"/>
  <c r="S19" i="37"/>
  <c r="O19" i="37"/>
  <c r="N19" i="37"/>
  <c r="M19" i="37"/>
  <c r="E19" i="37"/>
  <c r="D19" i="37"/>
  <c r="C19" i="37"/>
  <c r="B19" i="37"/>
  <c r="A19" i="37"/>
  <c r="I19" i="37"/>
  <c r="H19" i="37"/>
  <c r="G19" i="37"/>
  <c r="G21" i="38"/>
  <c r="G22" i="38"/>
  <c r="G23" i="38"/>
  <c r="G24" i="38"/>
  <c r="G20" i="38"/>
  <c r="B20" i="38"/>
  <c r="G7" i="38"/>
  <c r="G8" i="38"/>
  <c r="G9" i="38"/>
  <c r="G10" i="38"/>
  <c r="G11" i="38"/>
  <c r="G12" i="38"/>
  <c r="G13" i="38"/>
  <c r="G14" i="38"/>
  <c r="G15" i="38"/>
  <c r="G16" i="38"/>
  <c r="G17" i="38"/>
  <c r="B17" i="38"/>
  <c r="M17" i="38"/>
  <c r="K17" i="38"/>
  <c r="I17" i="38"/>
  <c r="M86" i="25"/>
  <c r="K86" i="25"/>
  <c r="I86" i="25"/>
  <c r="G86" i="25"/>
  <c r="B63" i="25"/>
  <c r="B56" i="25"/>
  <c r="B44" i="25"/>
  <c r="B27" i="25"/>
  <c r="M88" i="25"/>
  <c r="K88" i="25"/>
  <c r="I88" i="25"/>
  <c r="I89" i="25"/>
  <c r="W23" i="37"/>
  <c r="Q23" i="37"/>
  <c r="K23" i="37"/>
  <c r="E23" i="37"/>
  <c r="E13" i="37"/>
  <c r="E12" i="37"/>
  <c r="E11" i="37"/>
  <c r="G28" i="38"/>
  <c r="G27" i="38"/>
  <c r="G26" i="38"/>
  <c r="A4" i="38"/>
  <c r="E3" i="38"/>
  <c r="A3" i="38"/>
  <c r="E2" i="38"/>
  <c r="A2" i="38"/>
  <c r="E1" i="38"/>
  <c r="A1" i="38"/>
  <c r="C18" i="38"/>
  <c r="E4" i="36"/>
  <c r="E3" i="36"/>
  <c r="B22" i="35"/>
  <c r="B25" i="35"/>
  <c r="E4" i="35"/>
  <c r="E3" i="35"/>
  <c r="D7" i="29"/>
  <c r="D6" i="29"/>
  <c r="D5" i="29"/>
  <c r="D8" i="29"/>
  <c r="C3" i="29"/>
  <c r="B24" i="29"/>
  <c r="E4" i="26"/>
  <c r="D4" i="26"/>
  <c r="C4" i="26"/>
  <c r="G88" i="25"/>
  <c r="B88" i="25"/>
  <c r="G83" i="25"/>
  <c r="G82" i="25"/>
  <c r="G81" i="25"/>
  <c r="E4" i="25"/>
  <c r="E4" i="38"/>
  <c r="K89" i="25"/>
  <c r="G89" i="25"/>
  <c r="B89" i="25"/>
  <c r="L18" i="38"/>
  <c r="K18" i="38"/>
  <c r="N18" i="38"/>
  <c r="M18" i="38"/>
  <c r="H18" i="38"/>
  <c r="J18" i="38"/>
  <c r="I18" i="38"/>
  <c r="M89" i="25"/>
  <c r="B33" i="35"/>
  <c r="B37" i="35"/>
  <c r="B6" i="29"/>
  <c r="C6" i="29"/>
  <c r="E6" i="29"/>
  <c r="B18" i="38"/>
  <c r="G18" i="38"/>
  <c r="K19" i="38"/>
  <c r="K25" i="38"/>
  <c r="K29" i="38"/>
  <c r="I19" i="38"/>
  <c r="I25" i="38"/>
  <c r="I29" i="38"/>
  <c r="M19" i="38"/>
  <c r="M25" i="38"/>
  <c r="M29" i="38"/>
  <c r="G19" i="38"/>
  <c r="B19" i="38"/>
  <c r="B25" i="38"/>
  <c r="B29" i="38"/>
  <c r="G25" i="38"/>
  <c r="G29" i="38"/>
  <c r="B7" i="29"/>
  <c r="C7" i="29"/>
  <c r="E7" i="29"/>
  <c r="B7" i="25"/>
  <c r="B39" i="25"/>
  <c r="B5" i="29"/>
  <c r="C5" i="29"/>
  <c r="E5" i="29"/>
  <c r="E8" i="29"/>
  <c r="B69" i="25"/>
  <c r="A23" i="29"/>
  <c r="B23" i="29"/>
  <c r="D23" i="29"/>
  <c r="B70" i="25"/>
  <c r="B68" i="25"/>
  <c r="B80" i="25"/>
  <c r="B84" i="25"/>
  <c r="Q6" i="37" l="1"/>
  <c r="T23" i="37"/>
  <c r="V23" i="37" s="1"/>
  <c r="M70" i="25" s="1"/>
  <c r="I7" i="37"/>
  <c r="K7" i="37" s="1"/>
  <c r="W5" i="37"/>
  <c r="P8" i="37"/>
  <c r="Q5" i="37"/>
  <c r="D8" i="37"/>
  <c r="H23" i="37"/>
  <c r="J23" i="37" s="1"/>
  <c r="I70" i="25" s="1"/>
  <c r="I5" i="37"/>
  <c r="K5" i="37" s="1"/>
  <c r="W7" i="37"/>
  <c r="O7" i="37"/>
  <c r="Q7" i="37" s="1"/>
  <c r="E6" i="37"/>
  <c r="K6" i="37"/>
  <c r="C5" i="37"/>
  <c r="E5" i="37" s="1"/>
  <c r="K8" i="37" l="1"/>
  <c r="I69" i="25" s="1"/>
  <c r="I68" i="25" s="1"/>
  <c r="I80" i="25" s="1"/>
  <c r="I84" i="25" s="1"/>
  <c r="W8" i="37"/>
  <c r="M69" i="25" s="1"/>
  <c r="M68" i="25" s="1"/>
  <c r="E8" i="37"/>
  <c r="G69" i="25" s="1"/>
  <c r="G68" i="25" s="1"/>
  <c r="Q8" i="37"/>
  <c r="K69" i="25" s="1"/>
  <c r="K68" i="25" s="1"/>
  <c r="K80" i="25" s="1"/>
  <c r="K84" i="25" s="1"/>
  <c r="G80" i="25"/>
  <c r="G84" i="25" s="1"/>
  <c r="M80" i="25"/>
  <c r="M84" i="25" s="1"/>
</calcChain>
</file>

<file path=xl/comments1.xml><?xml version="1.0" encoding="utf-8"?>
<comments xmlns="http://schemas.openxmlformats.org/spreadsheetml/2006/main">
  <authors>
    <author>作成者</author>
  </authors>
  <commentList>
    <comment ref="A4" authorId="0" shapeId="0">
      <text>
        <r>
          <rPr>
            <sz val="9"/>
            <color indexed="81"/>
            <rFont val="游ゴシック"/>
            <family val="3"/>
            <charset val="128"/>
            <scheme val="major"/>
          </rPr>
          <t>日付のみを入力してください
「事故日」の記載は自動的に表示されます</t>
        </r>
      </text>
    </comment>
    <comment ref="B25" authorId="0" shapeId="0">
      <text>
        <r>
          <rPr>
            <sz val="9"/>
            <color indexed="81"/>
            <rFont val="游ゴシック"/>
            <family val="3"/>
            <charset val="128"/>
            <scheme val="major"/>
          </rPr>
          <t>治療関係費入力欄はここまで</t>
        </r>
      </text>
    </comment>
    <comment ref="G25" authorId="0" shapeId="0">
      <text>
        <r>
          <rPr>
            <sz val="9"/>
            <color indexed="81"/>
            <rFont val="游ゴシック"/>
            <family val="3"/>
            <charset val="128"/>
            <scheme val="major"/>
          </rPr>
          <t>治療関係費入力欄はここまで</t>
        </r>
      </text>
    </comment>
    <comment ref="I25" authorId="0" shapeId="0">
      <text>
        <r>
          <rPr>
            <sz val="9"/>
            <color indexed="81"/>
            <rFont val="游ゴシック"/>
            <family val="3"/>
            <charset val="128"/>
            <scheme val="major"/>
          </rPr>
          <t>治療関係費入力欄はここまで</t>
        </r>
      </text>
    </comment>
    <comment ref="K25" authorId="0" shapeId="0">
      <text>
        <r>
          <rPr>
            <sz val="9"/>
            <color indexed="81"/>
            <rFont val="游ゴシック"/>
            <family val="3"/>
            <charset val="128"/>
            <scheme val="major"/>
          </rPr>
          <t>治療関係費入力欄はここまで</t>
        </r>
      </text>
    </comment>
    <comment ref="M25" authorId="0" shapeId="0">
      <text>
        <r>
          <rPr>
            <sz val="9"/>
            <color indexed="81"/>
            <rFont val="游ゴシック"/>
            <family val="3"/>
            <charset val="128"/>
            <scheme val="major"/>
          </rPr>
          <t>治療関係費入力欄はここまで</t>
        </r>
      </text>
    </comment>
    <comment ref="B35" authorId="0" shapeId="0">
      <text>
        <r>
          <rPr>
            <sz val="9"/>
            <color indexed="81"/>
            <rFont val="游ゴシック"/>
            <family val="3"/>
            <charset val="128"/>
            <scheme val="major"/>
          </rPr>
          <t>通院交通費入力欄はここまで</t>
        </r>
      </text>
    </comment>
    <comment ref="G35" authorId="0" shapeId="0">
      <text>
        <r>
          <rPr>
            <sz val="9"/>
            <color indexed="81"/>
            <rFont val="游ゴシック"/>
            <family val="3"/>
            <charset val="128"/>
            <scheme val="major"/>
          </rPr>
          <t>通院交通費入力欄はここまで</t>
        </r>
      </text>
    </comment>
    <comment ref="I35" authorId="0" shapeId="0">
      <text>
        <r>
          <rPr>
            <sz val="9"/>
            <color indexed="81"/>
            <rFont val="游ゴシック"/>
            <family val="3"/>
            <charset val="128"/>
            <scheme val="major"/>
          </rPr>
          <t>通院交通費入力欄はここまで</t>
        </r>
      </text>
    </comment>
    <comment ref="K35" authorId="0" shapeId="0">
      <text>
        <r>
          <rPr>
            <sz val="9"/>
            <color indexed="81"/>
            <rFont val="游ゴシック"/>
            <family val="3"/>
            <charset val="128"/>
            <scheme val="major"/>
          </rPr>
          <t>通院交通費入力欄はここまで</t>
        </r>
      </text>
    </comment>
    <comment ref="M35" authorId="0" shapeId="0">
      <text>
        <r>
          <rPr>
            <sz val="9"/>
            <color indexed="81"/>
            <rFont val="游ゴシック"/>
            <family val="3"/>
            <charset val="128"/>
            <scheme val="major"/>
          </rPr>
          <t>通院交通費入力欄はここまで</t>
        </r>
      </text>
    </comment>
    <comment ref="C66" authorId="0" shapeId="0">
      <text>
        <r>
          <rPr>
            <sz val="9"/>
            <color indexed="81"/>
            <rFont val="游ゴシック"/>
            <family val="3"/>
            <charset val="128"/>
            <scheme val="major"/>
          </rPr>
          <t>過失相殺率（被害者の過失割合）をパーセントで入力
その根拠を主張するときは主張一覧表に記載すること</t>
        </r>
      </text>
    </comment>
    <comment ref="H66" authorId="0" shapeId="0">
      <text>
        <r>
          <rPr>
            <sz val="9"/>
            <color indexed="81"/>
            <rFont val="游ゴシック"/>
            <family val="3"/>
            <charset val="128"/>
            <scheme val="major"/>
          </rPr>
          <t>過失相殺率（被害者の過失割合）をパーセントで入力</t>
        </r>
      </text>
    </comment>
    <comment ref="J66" authorId="0" shapeId="0">
      <text>
        <r>
          <rPr>
            <sz val="9"/>
            <color indexed="81"/>
            <rFont val="游ゴシック"/>
            <family val="3"/>
            <charset val="128"/>
            <scheme val="major"/>
          </rPr>
          <t>過失相殺率（被害者の過失割合）をパーセントで入力</t>
        </r>
      </text>
    </comment>
    <comment ref="L66" authorId="0" shapeId="0">
      <text>
        <r>
          <rPr>
            <sz val="9"/>
            <color indexed="81"/>
            <rFont val="游ゴシック"/>
            <family val="3"/>
            <charset val="128"/>
            <scheme val="major"/>
          </rPr>
          <t>過失相殺率（被害者の過失割合）をパーセントで入力</t>
        </r>
      </text>
    </comment>
    <comment ref="N66" authorId="0" shapeId="0">
      <text>
        <r>
          <rPr>
            <sz val="9"/>
            <color indexed="81"/>
            <rFont val="游ゴシック"/>
            <family val="3"/>
            <charset val="128"/>
            <scheme val="major"/>
          </rPr>
          <t>過失相殺率（被害者の過失割合）をパーセントで入力</t>
        </r>
      </text>
    </comment>
  </commentList>
</comments>
</file>

<file path=xl/comments2.xml><?xml version="1.0" encoding="utf-8"?>
<comments xmlns="http://schemas.openxmlformats.org/spreadsheetml/2006/main">
  <authors>
    <author>作成者</author>
  </authors>
  <commentList>
    <comment ref="C18" authorId="0" shapeId="0">
      <text>
        <r>
          <rPr>
            <sz val="9"/>
            <color indexed="81"/>
            <rFont val="游ゴシック"/>
            <family val="3"/>
            <charset val="128"/>
            <scheme val="major"/>
          </rPr>
          <t>過失相殺率（被害者の過失割合）をパーセントで入力
その根拠を主張するときは主張一覧表に記載すること</t>
        </r>
      </text>
    </comment>
    <comment ref="H18" authorId="0" shapeId="0">
      <text>
        <r>
          <rPr>
            <sz val="9"/>
            <color indexed="81"/>
            <rFont val="游ゴシック"/>
            <family val="3"/>
            <charset val="128"/>
            <scheme val="major"/>
          </rPr>
          <t>過失相殺率（被害者の過失割合）をパーセントで入力</t>
        </r>
      </text>
    </comment>
    <comment ref="J18" authorId="0" shapeId="0">
      <text>
        <r>
          <rPr>
            <sz val="9"/>
            <color indexed="81"/>
            <rFont val="游ゴシック"/>
            <family val="3"/>
            <charset val="128"/>
            <scheme val="major"/>
          </rPr>
          <t>過失相殺率（被害者の過失割合）をパーセントで入力</t>
        </r>
      </text>
    </comment>
    <comment ref="L18" authorId="0" shapeId="0">
      <text>
        <r>
          <rPr>
            <sz val="9"/>
            <color indexed="81"/>
            <rFont val="游ゴシック"/>
            <family val="3"/>
            <charset val="128"/>
            <scheme val="major"/>
          </rPr>
          <t>過失相殺率（被害者の過失割合）をパーセントで入力</t>
        </r>
      </text>
    </comment>
    <comment ref="N18" authorId="0" shapeId="0">
      <text>
        <r>
          <rPr>
            <sz val="9"/>
            <color indexed="81"/>
            <rFont val="游ゴシック"/>
            <family val="3"/>
            <charset val="128"/>
            <scheme val="major"/>
          </rPr>
          <t>過失相殺率（被害者の過失割合）をパーセントで入力</t>
        </r>
      </text>
    </comment>
  </commentList>
</comments>
</file>

<file path=xl/comments3.xml><?xml version="1.0" encoding="utf-8"?>
<comments xmlns="http://schemas.openxmlformats.org/spreadsheetml/2006/main">
  <authors>
    <author>作成者</author>
  </authors>
  <commentList>
    <comment ref="A4" authorId="0" shapeId="0">
      <text>
        <r>
          <rPr>
            <sz val="9"/>
            <color indexed="81"/>
            <rFont val="游ゴシック"/>
            <family val="3"/>
            <charset val="128"/>
            <scheme val="major"/>
          </rPr>
          <t>日付のみを入力してください
「事故日」の記載は自動的に表示されます</t>
        </r>
      </text>
    </comment>
  </commentList>
</comments>
</file>

<file path=xl/comments4.xml><?xml version="1.0" encoding="utf-8"?>
<comments xmlns="http://schemas.openxmlformats.org/spreadsheetml/2006/main">
  <authors>
    <author>作成者</author>
  </authors>
  <commentList>
    <comment ref="A4" authorId="0" shapeId="0">
      <text>
        <r>
          <rPr>
            <sz val="9"/>
            <color indexed="81"/>
            <rFont val="游ゴシック"/>
            <family val="3"/>
            <charset val="128"/>
            <scheme val="major"/>
          </rPr>
          <t>日付のみを入力してください
「事故日」の記載は自動的に表示されます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<sst xmlns="http://schemas.openxmlformats.org/spreadsheetml/2006/main" count="502" uniqueCount="185">
  <si>
    <t>症状固定日</t>
    <rPh sb="0" eb="2">
      <t>ショウジョウ</t>
    </rPh>
    <rPh sb="2" eb="4">
      <t>コテイ</t>
    </rPh>
    <rPh sb="4" eb="5">
      <t>ビ</t>
    </rPh>
    <phoneticPr fontId="2"/>
  </si>
  <si>
    <t>入院雑費</t>
    <rPh sb="0" eb="2">
      <t>ニュウイン</t>
    </rPh>
    <rPh sb="2" eb="4">
      <t>ザッピ</t>
    </rPh>
    <phoneticPr fontId="5"/>
  </si>
  <si>
    <t>休業損害</t>
    <rPh sb="0" eb="2">
      <t>キュウギョウ</t>
    </rPh>
    <rPh sb="2" eb="4">
      <t>ソンガイ</t>
    </rPh>
    <phoneticPr fontId="5"/>
  </si>
  <si>
    <t>後遺障害慰謝料</t>
    <rPh sb="0" eb="4">
      <t>コウイ</t>
    </rPh>
    <rPh sb="4" eb="7">
      <t>イシャリョウ</t>
    </rPh>
    <phoneticPr fontId="5"/>
  </si>
  <si>
    <t>過失相殺</t>
    <rPh sb="0" eb="2">
      <t>カシツ</t>
    </rPh>
    <rPh sb="2" eb="4">
      <t>ソウサイ</t>
    </rPh>
    <phoneticPr fontId="4"/>
  </si>
  <si>
    <t>弁護士費用</t>
    <rPh sb="0" eb="3">
      <t>ベンゴシ</t>
    </rPh>
    <rPh sb="3" eb="5">
      <t>ヒヨウ</t>
    </rPh>
    <phoneticPr fontId="4"/>
  </si>
  <si>
    <t>合計</t>
    <rPh sb="0" eb="2">
      <t>ゴウケイ</t>
    </rPh>
    <phoneticPr fontId="4"/>
  </si>
  <si>
    <t>項目</t>
    <rPh sb="0" eb="2">
      <t>コウモク</t>
    </rPh>
    <phoneticPr fontId="2"/>
  </si>
  <si>
    <t>入院日数</t>
    <rPh sb="0" eb="2">
      <t>ニュウイン</t>
    </rPh>
    <rPh sb="2" eb="4">
      <t>ニッスウ</t>
    </rPh>
    <phoneticPr fontId="2"/>
  </si>
  <si>
    <t>通院実日数</t>
    <rPh sb="0" eb="2">
      <t>ツウイン</t>
    </rPh>
    <rPh sb="2" eb="3">
      <t>ジツ</t>
    </rPh>
    <rPh sb="3" eb="5">
      <t>ニッスウ</t>
    </rPh>
    <phoneticPr fontId="9"/>
  </si>
  <si>
    <t>重複</t>
    <rPh sb="0" eb="2">
      <t>チョウフク</t>
    </rPh>
    <phoneticPr fontId="10"/>
  </si>
  <si>
    <t>年月</t>
    <rPh sb="0" eb="2">
      <t>ネンゲツ</t>
    </rPh>
    <phoneticPr fontId="9"/>
  </si>
  <si>
    <t>事故日</t>
    <rPh sb="0" eb="2">
      <t>ジコ</t>
    </rPh>
    <rPh sb="2" eb="3">
      <t>ビ</t>
    </rPh>
    <phoneticPr fontId="2"/>
  </si>
  <si>
    <t>任意保険金（治療費）</t>
    <rPh sb="0" eb="2">
      <t>ニンイ</t>
    </rPh>
    <rPh sb="2" eb="5">
      <t>ホケンキン</t>
    </rPh>
    <rPh sb="6" eb="9">
      <t>チリョウヒ</t>
    </rPh>
    <phoneticPr fontId="2"/>
  </si>
  <si>
    <t>自賠責保険金</t>
  </si>
  <si>
    <t>後遺障害逸失利益</t>
    <rPh sb="0" eb="2">
      <t>コウイ</t>
    </rPh>
    <rPh sb="2" eb="4">
      <t>ショウガイ</t>
    </rPh>
    <rPh sb="4" eb="8">
      <t>イッシツリエキ</t>
    </rPh>
    <phoneticPr fontId="5"/>
  </si>
  <si>
    <t>基礎収入</t>
    <rPh sb="0" eb="2">
      <t>キソ</t>
    </rPh>
    <rPh sb="2" eb="4">
      <t>シュウニュウ</t>
    </rPh>
    <phoneticPr fontId="2"/>
  </si>
  <si>
    <t>労働能力喪失率</t>
    <rPh sb="0" eb="7">
      <t>ロウドウノウリョクソウシツリツ</t>
    </rPh>
    <phoneticPr fontId="2"/>
  </si>
  <si>
    <t>ライプニッツ係数</t>
    <rPh sb="6" eb="8">
      <t>ケイスウ</t>
    </rPh>
    <phoneticPr fontId="2"/>
  </si>
  <si>
    <t>後遺障害逸失利益</t>
    <rPh sb="0" eb="8">
      <t>コウイショウガイイッシツリエキ</t>
    </rPh>
    <phoneticPr fontId="2"/>
  </si>
  <si>
    <t>生年月日</t>
    <rPh sb="0" eb="4">
      <t>セイネンガッピ</t>
    </rPh>
    <phoneticPr fontId="2"/>
  </si>
  <si>
    <t>事故日年齢</t>
    <rPh sb="0" eb="2">
      <t>ジコ</t>
    </rPh>
    <rPh sb="2" eb="3">
      <t>ビ</t>
    </rPh>
    <rPh sb="3" eb="5">
      <t>ネンレイ</t>
    </rPh>
    <phoneticPr fontId="2"/>
  </si>
  <si>
    <t>症状固定時年齢</t>
    <rPh sb="0" eb="2">
      <t>ショウジョウ</t>
    </rPh>
    <rPh sb="2" eb="4">
      <t>コテイ</t>
    </rPh>
    <rPh sb="4" eb="5">
      <t>ジ</t>
    </rPh>
    <rPh sb="5" eb="7">
      <t>ネンレイ</t>
    </rPh>
    <phoneticPr fontId="2"/>
  </si>
  <si>
    <t>喪失期間始期年齢</t>
    <rPh sb="0" eb="2">
      <t>ソウシツ</t>
    </rPh>
    <rPh sb="2" eb="4">
      <t>キカン</t>
    </rPh>
    <rPh sb="4" eb="6">
      <t>シキ</t>
    </rPh>
    <rPh sb="6" eb="8">
      <t>ネンレイ</t>
    </rPh>
    <phoneticPr fontId="2"/>
  </si>
  <si>
    <t>喪失期間終期年齢</t>
    <rPh sb="0" eb="2">
      <t>ソウシツ</t>
    </rPh>
    <rPh sb="2" eb="4">
      <t>キカン</t>
    </rPh>
    <rPh sb="4" eb="6">
      <t>シュウキ</t>
    </rPh>
    <rPh sb="6" eb="8">
      <t>ネンレイ</t>
    </rPh>
    <phoneticPr fontId="2"/>
  </si>
  <si>
    <t>法定利率</t>
    <rPh sb="0" eb="4">
      <t>ホウテイリリツ</t>
    </rPh>
    <phoneticPr fontId="2"/>
  </si>
  <si>
    <t>事故時の法定利率</t>
    <rPh sb="0" eb="2">
      <t>ジコ</t>
    </rPh>
    <rPh sb="2" eb="3">
      <t>ジ</t>
    </rPh>
    <rPh sb="4" eb="8">
      <t>ホウテイリリツ</t>
    </rPh>
    <phoneticPr fontId="2"/>
  </si>
  <si>
    <t>金額</t>
    <rPh sb="0" eb="2">
      <t>キンガク</t>
    </rPh>
    <phoneticPr fontId="2"/>
  </si>
  <si>
    <t>令和＿＿年（ワ）第＿＿＿＿号</t>
    <rPh sb="0" eb="2">
      <t>レイワ</t>
    </rPh>
    <rPh sb="4" eb="5">
      <t>ネン</t>
    </rPh>
    <rPh sb="8" eb="9">
      <t>ダイ</t>
    </rPh>
    <rPh sb="13" eb="14">
      <t>ゴウ</t>
    </rPh>
    <phoneticPr fontId="2"/>
  </si>
  <si>
    <t>基礎収入×労働能力喪失率×ライプニッツ係数</t>
    <rPh sb="0" eb="2">
      <t>キソ</t>
    </rPh>
    <rPh sb="2" eb="4">
      <t>シュウニュウ</t>
    </rPh>
    <rPh sb="5" eb="12">
      <t>ロウドウノウリョクソウシツリツ</t>
    </rPh>
    <rPh sb="19" eb="21">
      <t>ケイスウ</t>
    </rPh>
    <phoneticPr fontId="2"/>
  </si>
  <si>
    <t>損害項目</t>
    <rPh sb="0" eb="2">
      <t>ソンガイ</t>
    </rPh>
    <rPh sb="2" eb="4">
      <t>コウモク</t>
    </rPh>
    <phoneticPr fontId="2"/>
  </si>
  <si>
    <t>通院交通費</t>
    <rPh sb="0" eb="2">
      <t>ツウイン</t>
    </rPh>
    <rPh sb="2" eb="5">
      <t>コウツウヒ</t>
    </rPh>
    <phoneticPr fontId="5"/>
  </si>
  <si>
    <t>原告の主張の要旨</t>
    <rPh sb="0" eb="2">
      <t>ゲンコク</t>
    </rPh>
    <rPh sb="3" eb="5">
      <t>シュチョウ</t>
    </rPh>
    <rPh sb="6" eb="8">
      <t>ヨウシ</t>
    </rPh>
    <phoneticPr fontId="2"/>
  </si>
  <si>
    <t>証拠</t>
    <rPh sb="0" eb="2">
      <t>ショウコ</t>
    </rPh>
    <phoneticPr fontId="2"/>
  </si>
  <si>
    <t>最終更新日：</t>
    <rPh sb="0" eb="2">
      <t>サイシュウ</t>
    </rPh>
    <rPh sb="2" eb="5">
      <t>コウシンビ</t>
    </rPh>
    <phoneticPr fontId="2"/>
  </si>
  <si>
    <t>最終更新者：</t>
    <rPh sb="0" eb="2">
      <t>サイシュウ</t>
    </rPh>
    <rPh sb="2" eb="5">
      <t>コウシンシャ</t>
    </rPh>
    <phoneticPr fontId="2"/>
  </si>
  <si>
    <t>療養費小計</t>
    <rPh sb="0" eb="3">
      <t>リョウヨウヒ</t>
    </rPh>
    <rPh sb="3" eb="5">
      <t>ショウケイ</t>
    </rPh>
    <phoneticPr fontId="2"/>
  </si>
  <si>
    <t>慰謝料小計</t>
    <rPh sb="0" eb="3">
      <t>イシャリョウ</t>
    </rPh>
    <rPh sb="3" eb="5">
      <t>ショウケイ</t>
    </rPh>
    <phoneticPr fontId="2"/>
  </si>
  <si>
    <t>消極損害小計</t>
    <rPh sb="0" eb="2">
      <t>ショウキョク</t>
    </rPh>
    <rPh sb="2" eb="4">
      <t>ソンガイ</t>
    </rPh>
    <rPh sb="4" eb="6">
      <t>ショウケイ</t>
    </rPh>
    <phoneticPr fontId="2"/>
  </si>
  <si>
    <t>過失相殺前損害額小計</t>
    <rPh sb="0" eb="4">
      <t>カシツソウサイ</t>
    </rPh>
    <rPh sb="4" eb="5">
      <t>マエ</t>
    </rPh>
    <rPh sb="5" eb="8">
      <t>ソンガイガク</t>
    </rPh>
    <rPh sb="8" eb="10">
      <t>ショウケイ</t>
    </rPh>
    <phoneticPr fontId="4"/>
  </si>
  <si>
    <t>素因減額</t>
    <rPh sb="0" eb="2">
      <t>ソイン</t>
    </rPh>
    <rPh sb="2" eb="4">
      <t>ゲンガク</t>
    </rPh>
    <phoneticPr fontId="2"/>
  </si>
  <si>
    <t>介護費</t>
    <rPh sb="0" eb="3">
      <t>カイゴヒ</t>
    </rPh>
    <phoneticPr fontId="2"/>
  </si>
  <si>
    <t>過失相殺・素因減額後</t>
    <rPh sb="0" eb="2">
      <t>カシツ</t>
    </rPh>
    <rPh sb="2" eb="4">
      <t>ソウサイ</t>
    </rPh>
    <rPh sb="5" eb="7">
      <t>ソイン</t>
    </rPh>
    <rPh sb="7" eb="9">
      <t>ゲンガク</t>
    </rPh>
    <rPh sb="9" eb="10">
      <t>ゴ</t>
    </rPh>
    <phoneticPr fontId="4"/>
  </si>
  <si>
    <t>金額</t>
    <rPh sb="0" eb="2">
      <t>キンガク</t>
    </rPh>
    <phoneticPr fontId="9"/>
  </si>
  <si>
    <t>（診療費・文書料）</t>
    <rPh sb="1" eb="4">
      <t>シンリョウヒ</t>
    </rPh>
    <rPh sb="5" eb="8">
      <t>ブンショリョウ</t>
    </rPh>
    <phoneticPr fontId="10"/>
  </si>
  <si>
    <t>合計</t>
    <rPh sb="0" eb="2">
      <t>ゴウケイ</t>
    </rPh>
    <phoneticPr fontId="2"/>
  </si>
  <si>
    <t>主張一覧表のとおり</t>
    <rPh sb="0" eb="2">
      <t>シュチョウ</t>
    </rPh>
    <rPh sb="2" eb="5">
      <t>イチランヒョウ</t>
    </rPh>
    <phoneticPr fontId="2"/>
  </si>
  <si>
    <t>過失相殺前損害額</t>
    <rPh sb="0" eb="4">
      <t>カシツソウサイ</t>
    </rPh>
    <rPh sb="4" eb="5">
      <t>マエ</t>
    </rPh>
    <rPh sb="5" eb="7">
      <t>ソンガイ</t>
    </rPh>
    <rPh sb="7" eb="8">
      <t>ガク</t>
    </rPh>
    <phoneticPr fontId="2"/>
  </si>
  <si>
    <t>人身傷害保険金</t>
    <rPh sb="0" eb="2">
      <t>ジンシン</t>
    </rPh>
    <rPh sb="2" eb="4">
      <t>ショウガイ</t>
    </rPh>
    <rPh sb="4" eb="7">
      <t>ホケンキン</t>
    </rPh>
    <phoneticPr fontId="2"/>
  </si>
  <si>
    <t>人傷充当額</t>
    <rPh sb="0" eb="1">
      <t>ヒト</t>
    </rPh>
    <rPh sb="1" eb="2">
      <t>キズ</t>
    </rPh>
    <rPh sb="2" eb="4">
      <t>ジュウトウ</t>
    </rPh>
    <rPh sb="4" eb="5">
      <t>ガク</t>
    </rPh>
    <phoneticPr fontId="2"/>
  </si>
  <si>
    <t>医療機関等の名称</t>
    <rPh sb="0" eb="2">
      <t>イリョウ</t>
    </rPh>
    <rPh sb="2" eb="4">
      <t>キカン</t>
    </rPh>
    <rPh sb="4" eb="5">
      <t>トウ</t>
    </rPh>
    <rPh sb="6" eb="8">
      <t>メイショウ</t>
    </rPh>
    <phoneticPr fontId="9"/>
  </si>
  <si>
    <t>治療費等合計</t>
    <rPh sb="0" eb="3">
      <t>チリョウヒ</t>
    </rPh>
    <rPh sb="3" eb="4">
      <t>トウ</t>
    </rPh>
    <rPh sb="4" eb="6">
      <t>ゴウケイ</t>
    </rPh>
    <phoneticPr fontId="2"/>
  </si>
  <si>
    <t>（調剤料）</t>
    <rPh sb="1" eb="3">
      <t>チョウザイ</t>
    </rPh>
    <rPh sb="3" eb="4">
      <t>リョウ</t>
    </rPh>
    <phoneticPr fontId="2"/>
  </si>
  <si>
    <t>R03.01</t>
    <phoneticPr fontId="2"/>
  </si>
  <si>
    <t>R03.02</t>
    <phoneticPr fontId="2"/>
  </si>
  <si>
    <t>R03.03</t>
    <phoneticPr fontId="2"/>
  </si>
  <si>
    <t>R03.04</t>
    <phoneticPr fontId="2"/>
  </si>
  <si>
    <t>原告主張額</t>
    <rPh sb="0" eb="2">
      <t>ゲンコク</t>
    </rPh>
    <rPh sb="2" eb="4">
      <t>シュチョウ</t>
    </rPh>
    <rPh sb="4" eb="5">
      <t>ガク</t>
    </rPh>
    <phoneticPr fontId="2"/>
  </si>
  <si>
    <t>損害の塡補</t>
    <rPh sb="0" eb="2">
      <t>ソンガイ</t>
    </rPh>
    <rPh sb="3" eb="4">
      <t>フサガル</t>
    </rPh>
    <rPh sb="4" eb="5">
      <t>ホ</t>
    </rPh>
    <phoneticPr fontId="4"/>
  </si>
  <si>
    <t>その他の積極損害小計</t>
    <rPh sb="2" eb="3">
      <t>タ</t>
    </rPh>
    <rPh sb="4" eb="6">
      <t>セッキョク</t>
    </rPh>
    <rPh sb="6" eb="8">
      <t>ソンガイ</t>
    </rPh>
    <rPh sb="8" eb="10">
      <t>ショウケイ</t>
    </rPh>
    <phoneticPr fontId="2"/>
  </si>
  <si>
    <t>人身傷害保険金充当額計算表</t>
    <rPh sb="0" eb="2">
      <t>ジンシン</t>
    </rPh>
    <rPh sb="2" eb="4">
      <t>ショウガイ</t>
    </rPh>
    <rPh sb="4" eb="7">
      <t>ホケンキン</t>
    </rPh>
    <rPh sb="7" eb="9">
      <t>ジュウトウ</t>
    </rPh>
    <rPh sb="9" eb="10">
      <t>ガク</t>
    </rPh>
    <rPh sb="10" eb="13">
      <t>ケイサンヒョウ</t>
    </rPh>
    <phoneticPr fontId="2"/>
  </si>
  <si>
    <t>充当後</t>
    <rPh sb="0" eb="2">
      <t>ジュウトウ</t>
    </rPh>
    <rPh sb="2" eb="3">
      <t>ゴ</t>
    </rPh>
    <phoneticPr fontId="4"/>
  </si>
  <si>
    <t>過失相殺前損害額</t>
    <rPh sb="0" eb="4">
      <t>カシツソウサイ</t>
    </rPh>
    <rPh sb="4" eb="5">
      <t>マエ</t>
    </rPh>
    <rPh sb="5" eb="8">
      <t>ソンガイガク</t>
    </rPh>
    <phoneticPr fontId="2"/>
  </si>
  <si>
    <t>過失相殺後損害額</t>
    <rPh sb="0" eb="4">
      <t>カシツソウサイ</t>
    </rPh>
    <rPh sb="4" eb="5">
      <t>ゴ</t>
    </rPh>
    <rPh sb="5" eb="8">
      <t>ソンガイガク</t>
    </rPh>
    <phoneticPr fontId="2"/>
  </si>
  <si>
    <t>療養（補償）給付</t>
    <rPh sb="0" eb="2">
      <t>リョウヨウ</t>
    </rPh>
    <rPh sb="3" eb="5">
      <t>ホショウ</t>
    </rPh>
    <rPh sb="6" eb="8">
      <t>キュウフ</t>
    </rPh>
    <phoneticPr fontId="2"/>
  </si>
  <si>
    <t>休業（補償）給付</t>
    <rPh sb="0" eb="2">
      <t>キュウギョウ</t>
    </rPh>
    <rPh sb="3" eb="5">
      <t>ホショウ</t>
    </rPh>
    <rPh sb="6" eb="8">
      <t>キュウフ</t>
    </rPh>
    <phoneticPr fontId="2"/>
  </si>
  <si>
    <t>障害（補償）給付</t>
    <rPh sb="0" eb="2">
      <t>ショウガイ</t>
    </rPh>
    <rPh sb="3" eb="5">
      <t>ホショウ</t>
    </rPh>
    <rPh sb="6" eb="8">
      <t>キュウフ</t>
    </rPh>
    <phoneticPr fontId="2"/>
  </si>
  <si>
    <t>介護（補償）給付</t>
    <rPh sb="0" eb="2">
      <t>カイゴ</t>
    </rPh>
    <rPh sb="3" eb="5">
      <t>ホショウ</t>
    </rPh>
    <rPh sb="6" eb="8">
      <t>キュウフ</t>
    </rPh>
    <phoneticPr fontId="2"/>
  </si>
  <si>
    <t>傷病（補償）年金</t>
    <rPh sb="0" eb="2">
      <t>ショウビョウ</t>
    </rPh>
    <rPh sb="3" eb="5">
      <t>ホショウ</t>
    </rPh>
    <rPh sb="6" eb="8">
      <t>ネンキン</t>
    </rPh>
    <phoneticPr fontId="2"/>
  </si>
  <si>
    <t>労災保険金等充当額計算表</t>
    <rPh sb="0" eb="2">
      <t>ロウサイ</t>
    </rPh>
    <rPh sb="2" eb="4">
      <t>ホケン</t>
    </rPh>
    <rPh sb="4" eb="5">
      <t>キン</t>
    </rPh>
    <rPh sb="5" eb="6">
      <t>トウ</t>
    </rPh>
    <rPh sb="6" eb="8">
      <t>ジュウトウ</t>
    </rPh>
    <rPh sb="8" eb="9">
      <t>ガク</t>
    </rPh>
    <rPh sb="9" eb="11">
      <t>ケイサン</t>
    </rPh>
    <rPh sb="11" eb="12">
      <t>ヒョウ</t>
    </rPh>
    <phoneticPr fontId="2"/>
  </si>
  <si>
    <t>労災保険金等</t>
    <rPh sb="0" eb="4">
      <t>ロウサイホケン</t>
    </rPh>
    <rPh sb="4" eb="5">
      <t>キン</t>
    </rPh>
    <rPh sb="5" eb="6">
      <t>トウ</t>
    </rPh>
    <phoneticPr fontId="2"/>
  </si>
  <si>
    <t>労災等充当額</t>
    <rPh sb="0" eb="2">
      <t>ロウサイ</t>
    </rPh>
    <rPh sb="2" eb="3">
      <t>トウ</t>
    </rPh>
    <rPh sb="3" eb="5">
      <t>ジュウトウ</t>
    </rPh>
    <rPh sb="5" eb="6">
      <t>ガク</t>
    </rPh>
    <phoneticPr fontId="2"/>
  </si>
  <si>
    <t>労災保険金等</t>
    <rPh sb="0" eb="2">
      <t>ロウサイ</t>
    </rPh>
    <rPh sb="2" eb="5">
      <t>ホケンキン</t>
    </rPh>
    <rPh sb="5" eb="6">
      <t>トウ</t>
    </rPh>
    <phoneticPr fontId="2"/>
  </si>
  <si>
    <t>給付の種別</t>
    <rPh sb="0" eb="2">
      <t>キュウフ</t>
    </rPh>
    <rPh sb="3" eb="5">
      <t>シュベツ</t>
    </rPh>
    <phoneticPr fontId="2"/>
  </si>
  <si>
    <t>給付の根拠法</t>
    <rPh sb="0" eb="2">
      <t>キュウフ</t>
    </rPh>
    <rPh sb="3" eb="5">
      <t>コンキョ</t>
    </rPh>
    <rPh sb="5" eb="6">
      <t>ホウ</t>
    </rPh>
    <phoneticPr fontId="2"/>
  </si>
  <si>
    <t>療養費</t>
    <rPh sb="0" eb="3">
      <t>リョウヨウヒ</t>
    </rPh>
    <phoneticPr fontId="2"/>
  </si>
  <si>
    <t>消極損害</t>
    <rPh sb="0" eb="2">
      <t>ショウキョク</t>
    </rPh>
    <rPh sb="2" eb="4">
      <t>ソンガイ</t>
    </rPh>
    <phoneticPr fontId="2"/>
  </si>
  <si>
    <t>塡補する損害</t>
    <rPh sb="0" eb="2">
      <t>テンポ</t>
    </rPh>
    <rPh sb="4" eb="6">
      <t>ソンガイ</t>
    </rPh>
    <phoneticPr fontId="2"/>
  </si>
  <si>
    <t>労働者災害補償保険法</t>
    <phoneticPr fontId="2"/>
  </si>
  <si>
    <t>国民健康保険法</t>
    <rPh sb="0" eb="2">
      <t>コクミン</t>
    </rPh>
    <rPh sb="2" eb="7">
      <t>ケンコウホケンホウ</t>
    </rPh>
    <phoneticPr fontId="2"/>
  </si>
  <si>
    <t>傷病手当金</t>
    <rPh sb="0" eb="5">
      <t>ショウビョウテアテキン</t>
    </rPh>
    <phoneticPr fontId="2"/>
  </si>
  <si>
    <t>国民年金法</t>
    <rPh sb="0" eb="4">
      <t>コクミンネンキン</t>
    </rPh>
    <rPh sb="4" eb="5">
      <t>ホウ</t>
    </rPh>
    <phoneticPr fontId="2"/>
  </si>
  <si>
    <t>障害基礎年金</t>
    <rPh sb="0" eb="2">
      <t>ショウガイ</t>
    </rPh>
    <rPh sb="2" eb="6">
      <t>キソネンキン</t>
    </rPh>
    <phoneticPr fontId="2"/>
  </si>
  <si>
    <t>厚生年金保険法</t>
    <rPh sb="0" eb="4">
      <t>コウセイネンキン</t>
    </rPh>
    <rPh sb="4" eb="7">
      <t>ホケンホウ</t>
    </rPh>
    <phoneticPr fontId="2"/>
  </si>
  <si>
    <t>障害厚生年金</t>
    <rPh sb="0" eb="2">
      <t>ショウガイ</t>
    </rPh>
    <rPh sb="2" eb="6">
      <t>コウセイネンキン</t>
    </rPh>
    <phoneticPr fontId="2"/>
  </si>
  <si>
    <t>損害額一覧表（人身損害）</t>
    <rPh sb="0" eb="2">
      <t>ソンガイ</t>
    </rPh>
    <rPh sb="2" eb="3">
      <t>ガク</t>
    </rPh>
    <rPh sb="3" eb="6">
      <t>イチランヒョウ</t>
    </rPh>
    <rPh sb="7" eb="9">
      <t>ジンシン</t>
    </rPh>
    <rPh sb="9" eb="11">
      <t>ソンガイ</t>
    </rPh>
    <phoneticPr fontId="2"/>
  </si>
  <si>
    <t>介護費小計</t>
    <rPh sb="0" eb="2">
      <t>カイゴ</t>
    </rPh>
    <rPh sb="2" eb="3">
      <t>ヒ</t>
    </rPh>
    <rPh sb="3" eb="5">
      <t>ショウケイ</t>
    </rPh>
    <phoneticPr fontId="2"/>
  </si>
  <si>
    <t>治療関係費</t>
    <rPh sb="0" eb="2">
      <t>チリョウ</t>
    </rPh>
    <rPh sb="2" eb="5">
      <t>カンケイヒ</t>
    </rPh>
    <phoneticPr fontId="5"/>
  </si>
  <si>
    <t>別紙治療関係費計算表のとおり</t>
    <rPh sb="0" eb="2">
      <t>ベッシ</t>
    </rPh>
    <rPh sb="2" eb="4">
      <t>チリョウ</t>
    </rPh>
    <rPh sb="4" eb="6">
      <t>カンケイ</t>
    </rPh>
    <rPh sb="6" eb="7">
      <t>ヒ</t>
    </rPh>
    <rPh sb="7" eb="10">
      <t>ケイサンヒョウ</t>
    </rPh>
    <phoneticPr fontId="2"/>
  </si>
  <si>
    <t>日付を記入してください（記入すると赤色が消えます）</t>
    <phoneticPr fontId="4"/>
  </si>
  <si>
    <t>被告の認否及び主張の要旨</t>
    <rPh sb="0" eb="2">
      <t>ヒコク</t>
    </rPh>
    <rPh sb="3" eb="5">
      <t>ニンピ</t>
    </rPh>
    <rPh sb="5" eb="6">
      <t>オヨ</t>
    </rPh>
    <rPh sb="7" eb="9">
      <t>シュチョウ</t>
    </rPh>
    <rPh sb="10" eb="12">
      <t>ヨウシ</t>
    </rPh>
    <phoneticPr fontId="2"/>
  </si>
  <si>
    <t>原告主張額等</t>
    <rPh sb="0" eb="2">
      <t>ゲンコク</t>
    </rPh>
    <rPh sb="2" eb="4">
      <t>シュチョウ</t>
    </rPh>
    <rPh sb="4" eb="5">
      <t>ガク</t>
    </rPh>
    <rPh sb="5" eb="6">
      <t>トウ</t>
    </rPh>
    <phoneticPr fontId="2"/>
  </si>
  <si>
    <t>下記逸失利益計算欄のとおり</t>
    <rPh sb="0" eb="2">
      <t>カキ</t>
    </rPh>
    <rPh sb="2" eb="6">
      <t>イッシツリエキ</t>
    </rPh>
    <rPh sb="6" eb="8">
      <t>ケイサン</t>
    </rPh>
    <rPh sb="8" eb="9">
      <t>ラン</t>
    </rPh>
    <phoneticPr fontId="2"/>
  </si>
  <si>
    <t>逸失利益計算欄</t>
    <rPh sb="0" eb="4">
      <t>イッシツリエキ</t>
    </rPh>
    <rPh sb="4" eb="6">
      <t>ケイサン</t>
    </rPh>
    <rPh sb="6" eb="7">
      <t>ラン</t>
    </rPh>
    <phoneticPr fontId="2"/>
  </si>
  <si>
    <t>（装具代）</t>
    <rPh sb="1" eb="3">
      <t>ソウグ</t>
    </rPh>
    <rPh sb="3" eb="4">
      <t>ダイ</t>
    </rPh>
    <phoneticPr fontId="2"/>
  </si>
  <si>
    <t>その他</t>
    <rPh sb="2" eb="3">
      <t>タ</t>
    </rPh>
    <phoneticPr fontId="4"/>
  </si>
  <si>
    <r>
      <t>治療関係費計算表</t>
    </r>
    <r>
      <rPr>
        <b/>
        <sz val="9"/>
        <color theme="1"/>
        <rFont val="游ゴシック"/>
        <family val="3"/>
        <charset val="128"/>
        <scheme val="major"/>
      </rPr>
      <t>（原告作成）</t>
    </r>
    <rPh sb="2" eb="4">
      <t>カンケイ</t>
    </rPh>
    <rPh sb="5" eb="8">
      <t>ケイサンヒョウ</t>
    </rPh>
    <rPh sb="9" eb="11">
      <t>ゲンコク</t>
    </rPh>
    <rPh sb="11" eb="13">
      <t>サクセイ</t>
    </rPh>
    <phoneticPr fontId="2"/>
  </si>
  <si>
    <r>
      <t>費目拘束等計算表</t>
    </r>
    <r>
      <rPr>
        <b/>
        <sz val="9"/>
        <color theme="1"/>
        <rFont val="游ゴシック"/>
        <family val="3"/>
        <charset val="128"/>
        <scheme val="major"/>
      </rPr>
      <t>（原告作成）</t>
    </r>
    <rPh sb="0" eb="2">
      <t>ヒモク</t>
    </rPh>
    <rPh sb="2" eb="4">
      <t>コウソク</t>
    </rPh>
    <rPh sb="4" eb="5">
      <t>トウ</t>
    </rPh>
    <rPh sb="5" eb="8">
      <t>ケイサンヒョウ</t>
    </rPh>
    <rPh sb="9" eb="11">
      <t>ゲンコク</t>
    </rPh>
    <rPh sb="11" eb="13">
      <t>サクセイ</t>
    </rPh>
    <phoneticPr fontId="2"/>
  </si>
  <si>
    <t>損害額一覧表（物的損害）</t>
    <rPh sb="0" eb="2">
      <t>ソンガイ</t>
    </rPh>
    <rPh sb="2" eb="3">
      <t>ガク</t>
    </rPh>
    <rPh sb="3" eb="6">
      <t>イチランヒョウ</t>
    </rPh>
    <rPh sb="7" eb="9">
      <t>ブッテキ</t>
    </rPh>
    <rPh sb="9" eb="11">
      <t>ソンガイ</t>
    </rPh>
    <phoneticPr fontId="2"/>
  </si>
  <si>
    <t>車両保険金</t>
    <rPh sb="0" eb="2">
      <t>シャリョウ</t>
    </rPh>
    <rPh sb="2" eb="5">
      <t>ホケンキン</t>
    </rPh>
    <phoneticPr fontId="2"/>
  </si>
  <si>
    <t>任意保険金</t>
    <rPh sb="0" eb="2">
      <t>ニンイ</t>
    </rPh>
    <rPh sb="2" eb="5">
      <t>ホケンキン</t>
    </rPh>
    <phoneticPr fontId="2"/>
  </si>
  <si>
    <t>過失相殺後</t>
    <rPh sb="0" eb="2">
      <t>カシツ</t>
    </rPh>
    <rPh sb="2" eb="4">
      <t>ソウサイ</t>
    </rPh>
    <rPh sb="4" eb="5">
      <t>ゴ</t>
    </rPh>
    <phoneticPr fontId="4"/>
  </si>
  <si>
    <t>うち原告過失分</t>
    <rPh sb="2" eb="4">
      <t>ゲンコク</t>
    </rPh>
    <rPh sb="4" eb="6">
      <t>カシツ</t>
    </rPh>
    <rPh sb="6" eb="7">
      <t>ブン</t>
    </rPh>
    <phoneticPr fontId="2"/>
  </si>
  <si>
    <t>任意保険金（その他）</t>
    <rPh sb="0" eb="2">
      <t>ニンイ</t>
    </rPh>
    <rPh sb="2" eb="5">
      <t>ホケンキン</t>
    </rPh>
    <rPh sb="8" eb="9">
      <t>タ</t>
    </rPh>
    <phoneticPr fontId="2"/>
  </si>
  <si>
    <t>原告代理人</t>
  </si>
  <si>
    <t>物損</t>
    <rPh sb="0" eb="2">
      <t>ブッソン</t>
    </rPh>
    <phoneticPr fontId="2"/>
  </si>
  <si>
    <t>文書料</t>
    <rPh sb="0" eb="3">
      <t>ブンショリョウ</t>
    </rPh>
    <phoneticPr fontId="2"/>
  </si>
  <si>
    <t>器具購入費</t>
    <rPh sb="0" eb="2">
      <t>キグ</t>
    </rPh>
    <rPh sb="2" eb="5">
      <t>コウニュウヒ</t>
    </rPh>
    <phoneticPr fontId="2"/>
  </si>
  <si>
    <t>家屋改造費</t>
    <rPh sb="0" eb="2">
      <t>カオク</t>
    </rPh>
    <rPh sb="2" eb="5">
      <t>カイゾウヒ</t>
    </rPh>
    <phoneticPr fontId="2"/>
  </si>
  <si>
    <t>自動車改造費</t>
    <rPh sb="0" eb="3">
      <t>ジドウシャ</t>
    </rPh>
    <rPh sb="3" eb="6">
      <t>カイゾウヒ</t>
    </rPh>
    <phoneticPr fontId="2"/>
  </si>
  <si>
    <t>将来の装具購入費</t>
    <rPh sb="0" eb="2">
      <t>ショウライ</t>
    </rPh>
    <rPh sb="3" eb="5">
      <t>ソウグ</t>
    </rPh>
    <rPh sb="5" eb="8">
      <t>コウニュウヒ</t>
    </rPh>
    <phoneticPr fontId="2"/>
  </si>
  <si>
    <t>将来の器具購入費</t>
    <rPh sb="0" eb="2">
      <t>ショウライ</t>
    </rPh>
    <rPh sb="3" eb="5">
      <t>キグ</t>
    </rPh>
    <rPh sb="5" eb="8">
      <t>コウニュウヒ</t>
    </rPh>
    <phoneticPr fontId="2"/>
  </si>
  <si>
    <t>転居費用</t>
    <rPh sb="0" eb="2">
      <t>テンキョ</t>
    </rPh>
    <rPh sb="2" eb="4">
      <t>ヒヨウ</t>
    </rPh>
    <phoneticPr fontId="2"/>
  </si>
  <si>
    <t>後見審判手続費用</t>
    <rPh sb="0" eb="2">
      <t>コウケン</t>
    </rPh>
    <rPh sb="2" eb="4">
      <t>シンパン</t>
    </rPh>
    <rPh sb="4" eb="6">
      <t>テツヅキ</t>
    </rPh>
    <rPh sb="6" eb="8">
      <t>ヒヨウ</t>
    </rPh>
    <phoneticPr fontId="2"/>
  </si>
  <si>
    <t>車両修理費</t>
    <rPh sb="0" eb="2">
      <t>シャリョウ</t>
    </rPh>
    <rPh sb="2" eb="5">
      <t>シュウリヒ</t>
    </rPh>
    <phoneticPr fontId="2"/>
  </si>
  <si>
    <t>車両時価額</t>
    <rPh sb="0" eb="2">
      <t>シャリョウ</t>
    </rPh>
    <rPh sb="2" eb="4">
      <t>ジカ</t>
    </rPh>
    <rPh sb="4" eb="5">
      <t>ガク</t>
    </rPh>
    <phoneticPr fontId="2"/>
  </si>
  <si>
    <t>買替諸費用</t>
    <rPh sb="0" eb="2">
      <t>カイカ</t>
    </rPh>
    <rPh sb="2" eb="5">
      <t>ショヒヨウ</t>
    </rPh>
    <phoneticPr fontId="2"/>
  </si>
  <si>
    <t>入通院慰謝料</t>
  </si>
  <si>
    <t>人損-介護費</t>
    <rPh sb="0" eb="2">
      <t>ジンソン</t>
    </rPh>
    <rPh sb="3" eb="6">
      <t>カイゴヒ</t>
    </rPh>
    <phoneticPr fontId="2"/>
  </si>
  <si>
    <t>人損-その他の積極損害</t>
    <rPh sb="0" eb="2">
      <t>ジンソン</t>
    </rPh>
    <rPh sb="5" eb="6">
      <t>タ</t>
    </rPh>
    <rPh sb="7" eb="9">
      <t>セッキョク</t>
    </rPh>
    <rPh sb="9" eb="11">
      <t>ソンガイ</t>
    </rPh>
    <phoneticPr fontId="2"/>
  </si>
  <si>
    <t>人損-療養費</t>
    <rPh sb="0" eb="2">
      <t>ジンソン</t>
    </rPh>
    <rPh sb="3" eb="6">
      <t>リョウヨウヒ</t>
    </rPh>
    <phoneticPr fontId="2"/>
  </si>
  <si>
    <t>入院付添看護費</t>
    <rPh sb="0" eb="2">
      <t>ニュウイン</t>
    </rPh>
    <rPh sb="2" eb="4">
      <t>ツキソイ</t>
    </rPh>
    <rPh sb="4" eb="7">
      <t>カンゴヒ</t>
    </rPh>
    <phoneticPr fontId="2"/>
  </si>
  <si>
    <t>通院付添看護費</t>
    <rPh sb="0" eb="2">
      <t>ツウイン</t>
    </rPh>
    <rPh sb="2" eb="4">
      <t>ツキソイ</t>
    </rPh>
    <rPh sb="4" eb="7">
      <t>カンゴヒ</t>
    </rPh>
    <phoneticPr fontId="2"/>
  </si>
  <si>
    <t>将来の介護費</t>
    <rPh sb="0" eb="2">
      <t>ショウライ</t>
    </rPh>
    <rPh sb="3" eb="6">
      <t>カイゴヒ</t>
    </rPh>
    <phoneticPr fontId="2"/>
  </si>
  <si>
    <t>評価損</t>
    <rPh sb="0" eb="3">
      <t>ヒョウカゾン</t>
    </rPh>
    <phoneticPr fontId="2"/>
  </si>
  <si>
    <t>代車使用料</t>
    <rPh sb="0" eb="2">
      <t>ダイシャ</t>
    </rPh>
    <rPh sb="2" eb="5">
      <t>シヨウリョウ</t>
    </rPh>
    <phoneticPr fontId="2"/>
  </si>
  <si>
    <t>休車損害</t>
    <rPh sb="0" eb="2">
      <t>キュウシャ</t>
    </rPh>
    <rPh sb="2" eb="4">
      <t>ソンガイ</t>
    </rPh>
    <phoneticPr fontId="2"/>
  </si>
  <si>
    <t>保管料</t>
    <rPh sb="0" eb="3">
      <t>ホカンリョウ</t>
    </rPh>
    <phoneticPr fontId="2"/>
  </si>
  <si>
    <t>レッカー代</t>
    <rPh sb="4" eb="5">
      <t>ダイ</t>
    </rPh>
    <phoneticPr fontId="2"/>
  </si>
  <si>
    <t>廃車料</t>
    <rPh sb="0" eb="2">
      <t>ハイシャ</t>
    </rPh>
    <rPh sb="2" eb="3">
      <t>リョウ</t>
    </rPh>
    <phoneticPr fontId="2"/>
  </si>
  <si>
    <t>人損-損害の塡補</t>
    <rPh sb="0" eb="2">
      <t>ジンソン</t>
    </rPh>
    <rPh sb="3" eb="5">
      <t>ソンガイ</t>
    </rPh>
    <rPh sb="6" eb="8">
      <t>テンポ</t>
    </rPh>
    <phoneticPr fontId="2"/>
  </si>
  <si>
    <t>既払金</t>
    <rPh sb="0" eb="3">
      <t>キバライキン</t>
    </rPh>
    <phoneticPr fontId="2"/>
  </si>
  <si>
    <t>別紙費目拘束等計算表記載の労災等充当額</t>
    <rPh sb="0" eb="2">
      <t>ベッシ</t>
    </rPh>
    <rPh sb="2" eb="4">
      <t>ヒモク</t>
    </rPh>
    <rPh sb="4" eb="6">
      <t>コウソク</t>
    </rPh>
    <rPh sb="6" eb="7">
      <t>トウ</t>
    </rPh>
    <rPh sb="7" eb="10">
      <t>ケイサンヒョウ</t>
    </rPh>
    <rPh sb="10" eb="12">
      <t>キサイ</t>
    </rPh>
    <rPh sb="13" eb="15">
      <t>ロウサイ</t>
    </rPh>
    <rPh sb="15" eb="16">
      <t>トウ</t>
    </rPh>
    <rPh sb="16" eb="18">
      <t>ジュウトウ</t>
    </rPh>
    <rPh sb="18" eb="19">
      <t>ガク</t>
    </rPh>
    <phoneticPr fontId="2"/>
  </si>
  <si>
    <t>別紙費目拘束等計算表記載の人傷充当額</t>
    <rPh sb="0" eb="2">
      <t>ベッシ</t>
    </rPh>
    <rPh sb="2" eb="4">
      <t>ヒモク</t>
    </rPh>
    <rPh sb="4" eb="6">
      <t>コウソク</t>
    </rPh>
    <rPh sb="6" eb="7">
      <t>トウ</t>
    </rPh>
    <rPh sb="7" eb="10">
      <t>ケイサンヒョウ</t>
    </rPh>
    <rPh sb="10" eb="12">
      <t>キサイ</t>
    </rPh>
    <rPh sb="13" eb="14">
      <t>ヒト</t>
    </rPh>
    <rPh sb="14" eb="15">
      <t>キズ</t>
    </rPh>
    <rPh sb="15" eb="17">
      <t>ジュウトウ</t>
    </rPh>
    <rPh sb="17" eb="18">
      <t>ガク</t>
    </rPh>
    <phoneticPr fontId="2"/>
  </si>
  <si>
    <t>政府補償事業塡補金</t>
    <rPh sb="0" eb="2">
      <t>セイフ</t>
    </rPh>
    <rPh sb="2" eb="4">
      <t>ホショウ</t>
    </rPh>
    <rPh sb="4" eb="6">
      <t>ジギョウ</t>
    </rPh>
    <rPh sb="6" eb="9">
      <t>テンポキン</t>
    </rPh>
    <phoneticPr fontId="2"/>
  </si>
  <si>
    <t>所得補償保険金</t>
    <rPh sb="0" eb="6">
      <t>ショトクホショウホケン</t>
    </rPh>
    <rPh sb="6" eb="7">
      <t>キン</t>
    </rPh>
    <phoneticPr fontId="2"/>
  </si>
  <si>
    <t>R03.01</t>
    <phoneticPr fontId="2"/>
  </si>
  <si>
    <t>R03.02</t>
    <phoneticPr fontId="2"/>
  </si>
  <si>
    <t>R03.03</t>
    <phoneticPr fontId="2"/>
  </si>
  <si>
    <t>R03.04</t>
    <phoneticPr fontId="2"/>
  </si>
  <si>
    <t>入力規則用リスト集</t>
    <rPh sb="0" eb="2">
      <t>ニュウリョク</t>
    </rPh>
    <rPh sb="2" eb="4">
      <t>キソク</t>
    </rPh>
    <rPh sb="4" eb="5">
      <t>ヨウ</t>
    </rPh>
    <rPh sb="8" eb="9">
      <t>シュウ</t>
    </rPh>
    <phoneticPr fontId="2"/>
  </si>
  <si>
    <t>対象：</t>
    <rPh sb="0" eb="2">
      <t>タイショウ</t>
    </rPh>
    <phoneticPr fontId="2"/>
  </si>
  <si>
    <t>リスト：</t>
    <phoneticPr fontId="2"/>
  </si>
  <si>
    <t>原告　○○○○</t>
    <rPh sb="0" eb="2">
      <t>ゲンコク</t>
    </rPh>
    <phoneticPr fontId="2"/>
  </si>
  <si>
    <t>被告　○○○○　外○名</t>
    <rPh sb="0" eb="2">
      <t>ヒコク</t>
    </rPh>
    <rPh sb="8" eb="9">
      <t>ホカ</t>
    </rPh>
    <rPh sb="10" eb="11">
      <t>メイ</t>
    </rPh>
    <phoneticPr fontId="2"/>
  </si>
  <si>
    <t>物損-損害の塡補</t>
    <rPh sb="0" eb="2">
      <t>ブッソン</t>
    </rPh>
    <rPh sb="3" eb="5">
      <t>ソンガイ</t>
    </rPh>
    <rPh sb="6" eb="8">
      <t>テンポ</t>
    </rPh>
    <phoneticPr fontId="2"/>
  </si>
  <si>
    <t>任意保険金</t>
    <rPh sb="0" eb="2">
      <t>ニンイ</t>
    </rPh>
    <rPh sb="2" eb="5">
      <t>ホケンキン</t>
    </rPh>
    <phoneticPr fontId="2"/>
  </si>
  <si>
    <t>既払金</t>
    <rPh sb="0" eb="3">
      <t>キバライキン</t>
    </rPh>
    <phoneticPr fontId="2"/>
  </si>
  <si>
    <t>下記労働能力喪失期間に対応するもの</t>
    <rPh sb="0" eb="2">
      <t>カキ</t>
    </rPh>
    <rPh sb="2" eb="4">
      <t>ロウドウ</t>
    </rPh>
    <rPh sb="4" eb="6">
      <t>ノウリョク</t>
    </rPh>
    <rPh sb="6" eb="8">
      <t>ソウシツ</t>
    </rPh>
    <rPh sb="8" eb="10">
      <t>キカン</t>
    </rPh>
    <rPh sb="11" eb="13">
      <t>タイオウ</t>
    </rPh>
    <phoneticPr fontId="2"/>
  </si>
  <si>
    <t>Ｂクリニック【例】</t>
    <rPh sb="7" eb="8">
      <t>レイ</t>
    </rPh>
    <phoneticPr fontId="4"/>
  </si>
  <si>
    <t>Ａ病院【例】</t>
    <rPh sb="4" eb="5">
      <t>レイ</t>
    </rPh>
    <phoneticPr fontId="4"/>
  </si>
  <si>
    <t>............</t>
  </si>
  <si>
    <t>(ここまで通院交通費)</t>
    <rPh sb="5" eb="7">
      <t>ツウイン</t>
    </rPh>
    <rPh sb="7" eb="10">
      <t>コウツウヒ</t>
    </rPh>
    <phoneticPr fontId="4"/>
  </si>
  <si>
    <t>Ａ病院【例】</t>
    <rPh sb="1" eb="3">
      <t>ビョウイン</t>
    </rPh>
    <rPh sb="4" eb="5">
      <t>レイ</t>
    </rPh>
    <phoneticPr fontId="2"/>
  </si>
  <si>
    <t>Ｂクリニック【例】</t>
    <rPh sb="7" eb="8">
      <t>レイ</t>
    </rPh>
    <phoneticPr fontId="2"/>
  </si>
  <si>
    <t>Ｃ薬局【例】</t>
    <rPh sb="1" eb="3">
      <t>ヤッキョク</t>
    </rPh>
    <rPh sb="4" eb="5">
      <t>レイ</t>
    </rPh>
    <phoneticPr fontId="2"/>
  </si>
  <si>
    <t>Ｄ義肢製作所【例】</t>
    <rPh sb="1" eb="6">
      <t>ギシセイサクジョ</t>
    </rPh>
    <rPh sb="7" eb="8">
      <t>レイ</t>
    </rPh>
    <phoneticPr fontId="2"/>
  </si>
  <si>
    <t>治療関係費</t>
    <rPh sb="0" eb="2">
      <t>チリョウ</t>
    </rPh>
    <rPh sb="2" eb="5">
      <t>カンケイヒ</t>
    </rPh>
    <phoneticPr fontId="2"/>
  </si>
  <si>
    <t>R3.1.1 Ａ病院治療（1日のみ）【例】</t>
    <rPh sb="8" eb="10">
      <t>ビョウイン</t>
    </rPh>
    <rPh sb="10" eb="12">
      <t>チリョウ</t>
    </rPh>
    <rPh sb="14" eb="15">
      <t>ニチ</t>
    </rPh>
    <rPh sb="19" eb="20">
      <t>レイ</t>
    </rPh>
    <phoneticPr fontId="2"/>
  </si>
  <si>
    <t>R3.1.4 Ｂクリニック治療開始【例】</t>
    <rPh sb="13" eb="15">
      <t>チリョウ</t>
    </rPh>
    <rPh sb="15" eb="17">
      <t>カイシ</t>
    </rPh>
    <rPh sb="18" eb="19">
      <t>レイ</t>
    </rPh>
    <phoneticPr fontId="2"/>
  </si>
  <si>
    <t>R03.01</t>
    <phoneticPr fontId="2"/>
  </si>
  <si>
    <t>画像代【例】</t>
    <rPh sb="0" eb="2">
      <t>ガゾウ</t>
    </rPh>
    <rPh sb="2" eb="3">
      <t>ダイ</t>
    </rPh>
    <phoneticPr fontId="2"/>
  </si>
  <si>
    <t>備考（治療開始日、治療終了日、症状固定日等）</t>
    <rPh sb="0" eb="2">
      <t>ビコウ</t>
    </rPh>
    <rPh sb="3" eb="5">
      <t>チリョウ</t>
    </rPh>
    <rPh sb="5" eb="8">
      <t>カイシビ</t>
    </rPh>
    <rPh sb="9" eb="11">
      <t>チリョウ</t>
    </rPh>
    <rPh sb="11" eb="14">
      <t>シュウリョウビ</t>
    </rPh>
    <rPh sb="15" eb="17">
      <t>ショウジョウ</t>
    </rPh>
    <rPh sb="17" eb="19">
      <t>コテイ</t>
    </rPh>
    <rPh sb="19" eb="20">
      <t>ビ</t>
    </rPh>
    <rPh sb="20" eb="21">
      <t>トウ</t>
    </rPh>
    <phoneticPr fontId="10"/>
  </si>
  <si>
    <t>R3.4.15 Ｂクリニック治療終了、症状固定【例】</t>
    <rPh sb="14" eb="16">
      <t>チリョウ</t>
    </rPh>
    <rPh sb="16" eb="18">
      <t>シュウリョウ</t>
    </rPh>
    <rPh sb="19" eb="21">
      <t>ショウジョウ</t>
    </rPh>
    <rPh sb="21" eb="23">
      <t>コテイ</t>
    </rPh>
    <rPh sb="24" eb="25">
      <t>レイ</t>
    </rPh>
    <phoneticPr fontId="2"/>
  </si>
  <si>
    <t>後遺障害診断書代5,000円、画像代2,000円【例】</t>
    <rPh sb="0" eb="4">
      <t>コウイショウガイ</t>
    </rPh>
    <rPh sb="4" eb="7">
      <t>シンダンショ</t>
    </rPh>
    <rPh sb="7" eb="8">
      <t>ダイ</t>
    </rPh>
    <rPh sb="9" eb="14">
      <t>000エン</t>
    </rPh>
    <rPh sb="15" eb="17">
      <t>ガゾウ</t>
    </rPh>
    <rPh sb="17" eb="18">
      <t>ダイ</t>
    </rPh>
    <rPh sb="23" eb="24">
      <t>エン</t>
    </rPh>
    <phoneticPr fontId="2"/>
  </si>
  <si>
    <t>備考</t>
    <rPh sb="0" eb="2">
      <t>ビコウ</t>
    </rPh>
    <phoneticPr fontId="2"/>
  </si>
  <si>
    <t>人損-過失相殺・素因減額後</t>
    <rPh sb="0" eb="2">
      <t>ジンソン</t>
    </rPh>
    <rPh sb="3" eb="7">
      <t>カシツソウサイ</t>
    </rPh>
    <rPh sb="8" eb="10">
      <t>ソイン</t>
    </rPh>
    <rPh sb="10" eb="12">
      <t>ゲンガク</t>
    </rPh>
    <rPh sb="12" eb="13">
      <t>ゴ</t>
    </rPh>
    <phoneticPr fontId="2"/>
  </si>
  <si>
    <t>過失相殺・素因減額後</t>
    <rPh sb="0" eb="4">
      <t>カシツソウサイ</t>
    </rPh>
    <rPh sb="5" eb="7">
      <t>ソイン</t>
    </rPh>
    <rPh sb="7" eb="9">
      <t>ゲンガク</t>
    </rPh>
    <rPh sb="9" eb="10">
      <t>ゴ</t>
    </rPh>
    <phoneticPr fontId="2"/>
  </si>
  <si>
    <t>過失相殺後</t>
    <rPh sb="0" eb="4">
      <t>カシツソウサイ</t>
    </rPh>
    <rPh sb="4" eb="5">
      <t>ゴ</t>
    </rPh>
    <phoneticPr fontId="2"/>
  </si>
  <si>
    <t>試算欄Ａ</t>
    <rPh sb="0" eb="2">
      <t>シサン</t>
    </rPh>
    <rPh sb="2" eb="3">
      <t>ラン</t>
    </rPh>
    <phoneticPr fontId="2"/>
  </si>
  <si>
    <t>試算欄Ｂ</t>
    <rPh sb="0" eb="2">
      <t>シサン</t>
    </rPh>
    <rPh sb="2" eb="3">
      <t>ラン</t>
    </rPh>
    <phoneticPr fontId="2"/>
  </si>
  <si>
    <t>試算欄Ｃ</t>
    <rPh sb="0" eb="2">
      <t>シサン</t>
    </rPh>
    <rPh sb="2" eb="3">
      <t>ラン</t>
    </rPh>
    <phoneticPr fontId="2"/>
  </si>
  <si>
    <t>試算欄Ｄ</t>
    <rPh sb="0" eb="2">
      <t>シサン</t>
    </rPh>
    <rPh sb="2" eb="3">
      <t>ラン</t>
    </rPh>
    <phoneticPr fontId="2"/>
  </si>
  <si>
    <t>その他</t>
    <rPh sb="2" eb="3">
      <t>タ</t>
    </rPh>
    <phoneticPr fontId="2"/>
  </si>
  <si>
    <r>
      <t>費目拘束等計算表</t>
    </r>
    <r>
      <rPr>
        <b/>
        <sz val="14"/>
        <color rgb="FFFF0000"/>
        <rFont val="游ゴシック"/>
        <family val="3"/>
        <charset val="128"/>
        <scheme val="major"/>
      </rPr>
      <t>（試算用Ａ）</t>
    </r>
    <rPh sb="0" eb="2">
      <t>ヒモク</t>
    </rPh>
    <rPh sb="2" eb="4">
      <t>コウソク</t>
    </rPh>
    <rPh sb="4" eb="5">
      <t>トウ</t>
    </rPh>
    <rPh sb="5" eb="8">
      <t>ケイサンヒョウ</t>
    </rPh>
    <rPh sb="9" eb="12">
      <t>シサンヨウ</t>
    </rPh>
    <phoneticPr fontId="2"/>
  </si>
  <si>
    <r>
      <t>費目拘束等計算表</t>
    </r>
    <r>
      <rPr>
        <b/>
        <sz val="14"/>
        <color rgb="FFFF0000"/>
        <rFont val="游ゴシック"/>
        <family val="3"/>
        <charset val="128"/>
        <scheme val="major"/>
      </rPr>
      <t>（試算用Ｂ）</t>
    </r>
    <rPh sb="0" eb="2">
      <t>ヒモク</t>
    </rPh>
    <rPh sb="2" eb="4">
      <t>コウソク</t>
    </rPh>
    <rPh sb="4" eb="5">
      <t>トウ</t>
    </rPh>
    <rPh sb="5" eb="8">
      <t>ケイサンヒョウ</t>
    </rPh>
    <rPh sb="9" eb="12">
      <t>シサンヨウ</t>
    </rPh>
    <phoneticPr fontId="2"/>
  </si>
  <si>
    <r>
      <t>費目拘束等計算表</t>
    </r>
    <r>
      <rPr>
        <b/>
        <sz val="14"/>
        <color rgb="FFFF0000"/>
        <rFont val="游ゴシック"/>
        <family val="3"/>
        <charset val="128"/>
        <scheme val="major"/>
      </rPr>
      <t>（試算用Ｃ）</t>
    </r>
    <rPh sb="0" eb="2">
      <t>ヒモク</t>
    </rPh>
    <rPh sb="2" eb="4">
      <t>コウソク</t>
    </rPh>
    <rPh sb="4" eb="5">
      <t>トウ</t>
    </rPh>
    <rPh sb="5" eb="8">
      <t>ケイサンヒョウ</t>
    </rPh>
    <rPh sb="9" eb="12">
      <t>シサンヨウ</t>
    </rPh>
    <phoneticPr fontId="2"/>
  </si>
  <si>
    <r>
      <t>費目拘束等計算表</t>
    </r>
    <r>
      <rPr>
        <b/>
        <sz val="14"/>
        <color rgb="FFFF0000"/>
        <rFont val="游ゴシック"/>
        <family val="3"/>
        <charset val="128"/>
        <scheme val="major"/>
      </rPr>
      <t>（試算用Ｄ）</t>
    </r>
    <rPh sb="0" eb="2">
      <t>ヒモク</t>
    </rPh>
    <rPh sb="2" eb="4">
      <t>コウソク</t>
    </rPh>
    <rPh sb="4" eb="5">
      <t>トウ</t>
    </rPh>
    <rPh sb="5" eb="8">
      <t>ケイサンヒョウ</t>
    </rPh>
    <rPh sb="9" eb="12">
      <t>シサンヨウ</t>
    </rPh>
    <phoneticPr fontId="2"/>
  </si>
  <si>
    <t>費目拘束等計算表（試算用Ａ）のとおり</t>
    <rPh sb="0" eb="2">
      <t>ヒモク</t>
    </rPh>
    <rPh sb="2" eb="4">
      <t>コウソク</t>
    </rPh>
    <rPh sb="4" eb="5">
      <t>トウ</t>
    </rPh>
    <rPh sb="5" eb="8">
      <t>ケイサンヒョウ</t>
    </rPh>
    <rPh sb="9" eb="12">
      <t>シサンヨウ</t>
    </rPh>
    <phoneticPr fontId="2"/>
  </si>
  <si>
    <t>費目拘束等計算表（試算用Ｂ）のとおり</t>
    <rPh sb="0" eb="2">
      <t>ヒモク</t>
    </rPh>
    <rPh sb="2" eb="4">
      <t>コウソク</t>
    </rPh>
    <rPh sb="4" eb="5">
      <t>トウ</t>
    </rPh>
    <rPh sb="5" eb="8">
      <t>ケイサンヒョウ</t>
    </rPh>
    <rPh sb="9" eb="12">
      <t>シサンヨウ</t>
    </rPh>
    <phoneticPr fontId="2"/>
  </si>
  <si>
    <t>費目拘束等計算表（試算用Ｃ）のとおり</t>
    <rPh sb="0" eb="2">
      <t>ヒモク</t>
    </rPh>
    <rPh sb="2" eb="4">
      <t>コウソク</t>
    </rPh>
    <rPh sb="4" eb="5">
      <t>トウ</t>
    </rPh>
    <rPh sb="5" eb="8">
      <t>ケイサンヒョウ</t>
    </rPh>
    <rPh sb="9" eb="12">
      <t>シサンヨウ</t>
    </rPh>
    <phoneticPr fontId="2"/>
  </si>
  <si>
    <t>費目拘束等計算表（試算用Ｄ）のとおり</t>
    <rPh sb="0" eb="2">
      <t>ヒモク</t>
    </rPh>
    <rPh sb="2" eb="4">
      <t>コウソク</t>
    </rPh>
    <rPh sb="4" eb="5">
      <t>トウ</t>
    </rPh>
    <rPh sb="5" eb="8">
      <t>ケイサンヒョウ</t>
    </rPh>
    <rPh sb="9" eb="12">
      <t>シサンヨウ</t>
    </rPh>
    <phoneticPr fontId="2"/>
  </si>
  <si>
    <t>試算欄</t>
    <rPh sb="0" eb="2">
      <t>シサン</t>
    </rPh>
    <rPh sb="2" eb="3">
      <t>ラン</t>
    </rPh>
    <phoneticPr fontId="2"/>
  </si>
  <si>
    <t>ver1.2</t>
    <phoneticPr fontId="4"/>
  </si>
  <si>
    <t>労働者災害補償保険法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</si>
</sst>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General&quot;日&quot;"/>
    <numFmt numFmtId="177" formatCode="0_);[Red]\(0\)"/>
    <numFmt numFmtId="178" formatCode="[$-411]gee\.mm\.dd"/>
    <numFmt numFmtId="179" formatCode="&quot;過失相殺率：&quot;0%"/>
    <numFmt numFmtId="180" formatCode="#,##0;&quot;△ &quot;#,##0"/>
    <numFmt numFmtId="181" formatCode="0&quot;歳&quot;"/>
    <numFmt numFmtId="182" formatCode="#,##0_);[Red]\(#,##0\)"/>
    <numFmt numFmtId="183" formatCode="0.0000"/>
    <numFmt numFmtId="184" formatCode="[$-411]ggge&quot;年&quot;m&quot;月&quot;d&quot;日&quot;;@"/>
    <numFmt numFmtId="185" formatCode="&quot;事故日　&quot;[$-411]ggge&quot;年&quot;m&quot;月&quot;d&quot;日&quot;;@"/>
  </numFmts>
  <fonts count="22" x14ac:knownFonts="1">
    <font>
      <sz val="11"/>
      <color theme="1"/>
      <name val="游明朝"/>
      <family val="2"/>
      <charset val="128"/>
      <scheme val="minor"/>
    </font>
    <font>
      <sz val="11"/>
      <name val="ＭＳ Ｐゴシック"/>
      <family val="3"/>
      <charset val="128"/>
    </font>
    <font>
      <sz val="6"/>
      <name val="游明朝"/>
      <family val="2"/>
      <charset val="128"/>
      <scheme val="minor"/>
    </font>
    <font>
      <sz val="11"/>
      <color theme="1"/>
      <name val="游明朝"/>
      <family val="3"/>
      <charset val="128"/>
      <scheme val="minor"/>
    </font>
    <font>
      <b/>
      <sz val="15"/>
      <color indexed="54"/>
      <name val="ＭＳ Ｐゴシック"/>
      <family val="3"/>
      <charset val="128"/>
    </font>
    <font>
      <sz val="11"/>
      <color indexed="60"/>
      <name val="ＭＳ Ｐゴシック"/>
      <family val="3"/>
      <charset val="128"/>
    </font>
    <font>
      <sz val="11"/>
      <color theme="1"/>
      <name val="游明朝"/>
      <family val="2"/>
      <charset val="128"/>
      <scheme val="minor"/>
    </font>
    <font>
      <sz val="11"/>
      <color theme="1"/>
      <name val="ＭＳ 明朝"/>
      <family val="2"/>
      <charset val="128"/>
    </font>
    <font>
      <sz val="10"/>
      <color theme="1"/>
      <name val="游明朝"/>
      <family val="1"/>
      <charset val="128"/>
      <scheme val="minor"/>
    </font>
    <font>
      <sz val="6"/>
      <name val="ＭＳ 明朝"/>
      <family val="1"/>
      <charset val="128"/>
    </font>
    <font>
      <sz val="6"/>
      <name val="ＭＳ 明朝"/>
      <family val="2"/>
      <charset val="128"/>
    </font>
    <font>
      <sz val="10"/>
      <name val="游明朝"/>
      <family val="1"/>
      <charset val="128"/>
      <scheme val="minor"/>
    </font>
    <font>
      <b/>
      <sz val="10"/>
      <color theme="1"/>
      <name val="游ゴシック"/>
      <family val="3"/>
      <charset val="128"/>
      <scheme val="major"/>
    </font>
    <font>
      <sz val="10"/>
      <color theme="1"/>
      <name val="游明朝"/>
      <family val="2"/>
      <charset val="128"/>
      <scheme val="minor"/>
    </font>
    <font>
      <sz val="9"/>
      <color indexed="81"/>
      <name val="游ゴシック"/>
      <family val="3"/>
      <charset val="128"/>
      <scheme val="major"/>
    </font>
    <font>
      <b/>
      <sz val="10"/>
      <color theme="1"/>
      <name val="游明朝"/>
      <family val="1"/>
      <charset val="128"/>
      <scheme val="minor"/>
    </font>
    <font>
      <b/>
      <sz val="10"/>
      <color indexed="8"/>
      <name val="游明朝"/>
      <family val="1"/>
      <charset val="128"/>
      <scheme val="minor"/>
    </font>
    <font>
      <b/>
      <sz val="10"/>
      <color indexed="8"/>
      <name val="游ゴシック"/>
      <family val="3"/>
      <charset val="128"/>
      <scheme val="major"/>
    </font>
    <font>
      <b/>
      <sz val="14"/>
      <color theme="1"/>
      <name val="游ゴシック"/>
      <family val="3"/>
      <charset val="128"/>
      <scheme val="major"/>
    </font>
    <font>
      <b/>
      <sz val="9"/>
      <color theme="1"/>
      <name val="游ゴシック"/>
      <family val="3"/>
      <charset val="128"/>
      <scheme val="major"/>
    </font>
    <font>
      <sz val="9"/>
      <color theme="1"/>
      <name val="游明朝"/>
      <family val="1"/>
      <charset val="128"/>
      <scheme val="minor"/>
    </font>
    <font>
      <b/>
      <sz val="14"/>
      <color rgb="FFFF0000"/>
      <name val="游ゴシック"/>
      <family val="3"/>
      <charset val="128"/>
      <scheme val="major"/>
    </font>
  </fonts>
  <fills count="4">
    <fill>
      <patternFill patternType="none"/>
    </fill>
    <fill>
      <patternFill patternType="gray125"/>
    </fill>
    <fill>
      <patternFill patternType="solid">
        <fgColor theme="8" tint="0.59996337778862885"/>
        <bgColor indexed="64"/>
      </patternFill>
    </fill>
    <fill>
      <patternFill patternType="solid">
        <fgColor theme="8" tint="0.79998168889431442"/>
        <bgColor indexed="64"/>
      </patternFill>
    </fill>
  </fills>
  <borders count="59">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indexed="64"/>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thin">
        <color auto="1"/>
      </left>
      <right style="thin">
        <color indexed="64"/>
      </right>
      <top/>
      <bottom style="thin">
        <color indexed="64"/>
      </bottom>
      <diagonal/>
    </border>
    <border>
      <left style="thin">
        <color indexed="64"/>
      </left>
      <right style="hair">
        <color indexed="64"/>
      </right>
      <top/>
      <bottom/>
      <diagonal/>
    </border>
    <border>
      <left style="hair">
        <color auto="1"/>
      </left>
      <right style="thin">
        <color auto="1"/>
      </right>
      <top/>
      <bottom/>
      <diagonal/>
    </border>
    <border>
      <left/>
      <right style="thin">
        <color auto="1"/>
      </right>
      <top style="thin">
        <color auto="1"/>
      </top>
      <bottom style="hair">
        <color auto="1"/>
      </bottom>
      <diagonal/>
    </border>
    <border>
      <left/>
      <right style="thin">
        <color indexed="64"/>
      </right>
      <top style="hair">
        <color indexed="64"/>
      </top>
      <bottom style="thin">
        <color indexed="64"/>
      </bottom>
      <diagonal/>
    </border>
    <border>
      <left/>
      <right style="thin">
        <color indexed="64"/>
      </right>
      <top style="thin">
        <color auto="1"/>
      </top>
      <bottom style="thin">
        <color auto="1"/>
      </bottom>
      <diagonal/>
    </border>
    <border>
      <left/>
      <right style="thin">
        <color auto="1"/>
      </right>
      <top style="hair">
        <color auto="1"/>
      </top>
      <bottom style="hair">
        <color auto="1"/>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auto="1"/>
      </left>
      <right style="thin">
        <color auto="1"/>
      </right>
      <top/>
      <bottom style="hair">
        <color auto="1"/>
      </bottom>
      <diagonal/>
    </border>
    <border>
      <left style="thin">
        <color indexed="64"/>
      </left>
      <right style="hair">
        <color indexed="64"/>
      </right>
      <top/>
      <bottom style="hair">
        <color indexed="64"/>
      </bottom>
      <diagonal/>
    </border>
    <border>
      <left style="hair">
        <color indexed="64"/>
      </left>
      <right style="hair">
        <color indexed="64"/>
      </right>
      <top/>
      <bottom style="hair">
        <color auto="1"/>
      </bottom>
      <diagonal/>
    </border>
    <border>
      <left style="thin">
        <color indexed="64"/>
      </left>
      <right style="hair">
        <color indexed="64"/>
      </right>
      <top style="hair">
        <color indexed="64"/>
      </top>
      <bottom/>
      <diagonal/>
    </border>
    <border>
      <left style="hair">
        <color indexed="64"/>
      </left>
      <right style="thin">
        <color auto="1"/>
      </right>
      <top style="hair">
        <color auto="1"/>
      </top>
      <bottom/>
      <diagonal/>
    </border>
    <border>
      <left style="hair">
        <color indexed="64"/>
      </left>
      <right style="hair">
        <color indexed="64"/>
      </right>
      <top/>
      <bottom style="thin">
        <color auto="1"/>
      </bottom>
      <diagonal/>
    </border>
    <border>
      <left style="hair">
        <color indexed="64"/>
      </left>
      <right style="thin">
        <color indexed="64"/>
      </right>
      <top/>
      <bottom style="hair">
        <color auto="1"/>
      </bottom>
      <diagonal/>
    </border>
    <border>
      <left style="hair">
        <color indexed="64"/>
      </left>
      <right style="hair">
        <color indexed="64"/>
      </right>
      <top style="hair">
        <color auto="1"/>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thin">
        <color auto="1"/>
      </bottom>
      <diagonal/>
    </border>
    <border>
      <left/>
      <right style="hair">
        <color indexed="64"/>
      </right>
      <top style="thin">
        <color auto="1"/>
      </top>
      <bottom style="thin">
        <color auto="1"/>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n">
        <color auto="1"/>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style="thin">
        <color indexed="64"/>
      </top>
      <bottom style="thin">
        <color auto="1"/>
      </bottom>
      <diagonal/>
    </border>
    <border>
      <left style="thin">
        <color indexed="64"/>
      </left>
      <right style="hair">
        <color indexed="64"/>
      </right>
      <top style="double">
        <color indexed="64"/>
      </top>
      <bottom style="thin">
        <color indexed="64"/>
      </bottom>
      <diagonal/>
    </border>
    <border>
      <left style="thin">
        <color auto="1"/>
      </left>
      <right style="thin">
        <color auto="1"/>
      </right>
      <top style="double">
        <color indexed="64"/>
      </top>
      <bottom style="hair">
        <color auto="1"/>
      </bottom>
      <diagonal/>
    </border>
    <border>
      <left style="thin">
        <color indexed="64"/>
      </left>
      <right style="hair">
        <color indexed="64"/>
      </right>
      <top style="double">
        <color indexed="64"/>
      </top>
      <bottom style="hair">
        <color auto="1"/>
      </bottom>
      <diagonal/>
    </border>
    <border>
      <left style="hair">
        <color indexed="64"/>
      </left>
      <right style="hair">
        <color indexed="64"/>
      </right>
      <top style="double">
        <color indexed="64"/>
      </top>
      <bottom style="hair">
        <color auto="1"/>
      </bottom>
      <diagonal/>
    </border>
    <border>
      <left style="hair">
        <color indexed="64"/>
      </left>
      <right style="thin">
        <color indexed="64"/>
      </right>
      <top style="double">
        <color indexed="64"/>
      </top>
      <bottom style="hair">
        <color auto="1"/>
      </bottom>
      <diagonal/>
    </border>
  </borders>
  <cellStyleXfs count="8">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6"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cellStyleXfs>
  <cellXfs count="293">
    <xf numFmtId="0" fontId="0" fillId="0" borderId="0" xfId="0">
      <alignment vertical="center"/>
    </xf>
    <xf numFmtId="0" fontId="13" fillId="0" borderId="0" xfId="0" applyFont="1">
      <alignment vertical="center"/>
    </xf>
    <xf numFmtId="179" fontId="11" fillId="0" borderId="0" xfId="4" applyNumberFormat="1" applyFont="1" applyBorder="1" applyAlignment="1">
      <alignment horizontal="center" vertical="center" wrapText="1"/>
    </xf>
    <xf numFmtId="0" fontId="13" fillId="0" borderId="12"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0" xfId="0" applyFont="1" applyAlignment="1">
      <alignment horizontal="center" vertical="center" shrinkToFit="1"/>
    </xf>
    <xf numFmtId="182" fontId="8" fillId="0" borderId="22" xfId="7" applyNumberFormat="1" applyFont="1" applyBorder="1" applyAlignment="1">
      <alignment vertical="center" shrinkToFit="1"/>
    </xf>
    <xf numFmtId="182" fontId="8" fillId="0" borderId="5" xfId="7" applyNumberFormat="1" applyFont="1" applyBorder="1" applyAlignment="1">
      <alignment vertical="center" shrinkToFit="1"/>
    </xf>
    <xf numFmtId="0" fontId="13" fillId="0" borderId="0" xfId="0" applyFont="1" applyAlignment="1">
      <alignment vertical="center" shrinkToFit="1"/>
    </xf>
    <xf numFmtId="182" fontId="8" fillId="0" borderId="23" xfId="7" applyNumberFormat="1" applyFont="1" applyBorder="1" applyAlignment="1">
      <alignment vertical="center" shrinkToFit="1"/>
    </xf>
    <xf numFmtId="182" fontId="8" fillId="0" borderId="4" xfId="7" applyNumberFormat="1" applyFont="1" applyBorder="1" applyAlignment="1">
      <alignment vertical="center" shrinkToFit="1"/>
    </xf>
    <xf numFmtId="182" fontId="13" fillId="0" borderId="21" xfId="7" applyNumberFormat="1" applyFont="1" applyBorder="1" applyAlignment="1">
      <alignment vertical="center" shrinkToFit="1"/>
    </xf>
    <xf numFmtId="182" fontId="13" fillId="0" borderId="21" xfId="0" applyNumberFormat="1" applyFont="1" applyBorder="1" applyAlignment="1">
      <alignment vertical="center" shrinkToFit="1"/>
    </xf>
    <xf numFmtId="182" fontId="13" fillId="0" borderId="13" xfId="7" applyNumberFormat="1" applyFont="1" applyBorder="1" applyAlignment="1">
      <alignment vertical="center" shrinkToFit="1"/>
    </xf>
    <xf numFmtId="0" fontId="13" fillId="0" borderId="0" xfId="0" applyFont="1" applyAlignment="1">
      <alignment horizontal="right" vertical="center" shrinkToFit="1"/>
    </xf>
    <xf numFmtId="182" fontId="13" fillId="0" borderId="0" xfId="0" applyNumberFormat="1" applyFont="1" applyAlignment="1">
      <alignment vertical="center" shrinkToFit="1"/>
    </xf>
    <xf numFmtId="182" fontId="8" fillId="0" borderId="21" xfId="7" applyNumberFormat="1" applyFont="1" applyBorder="1" applyAlignment="1">
      <alignment vertical="center" shrinkToFit="1"/>
    </xf>
    <xf numFmtId="0" fontId="8" fillId="0" borderId="0" xfId="5" applyFont="1" applyAlignment="1" applyProtection="1">
      <alignment vertical="top"/>
      <protection locked="0"/>
    </xf>
    <xf numFmtId="0" fontId="8" fillId="0" borderId="0" xfId="5" applyFont="1" applyAlignment="1" applyProtection="1">
      <alignment vertical="top" shrinkToFit="1"/>
      <protection locked="0"/>
    </xf>
    <xf numFmtId="176" fontId="8" fillId="0" borderId="0" xfId="5" applyNumberFormat="1" applyFont="1" applyAlignment="1" applyProtection="1">
      <alignment vertical="top" shrinkToFit="1"/>
      <protection locked="0"/>
    </xf>
    <xf numFmtId="182" fontId="8" fillId="0" borderId="0" xfId="7" applyNumberFormat="1" applyFont="1" applyBorder="1" applyAlignment="1" applyProtection="1">
      <alignment vertical="top" shrinkToFit="1"/>
      <protection locked="0"/>
    </xf>
    <xf numFmtId="49" fontId="8" fillId="0" borderId="0" xfId="5" applyNumberFormat="1" applyFont="1" applyAlignment="1" applyProtection="1">
      <alignment vertical="top" shrinkToFit="1"/>
      <protection locked="0"/>
    </xf>
    <xf numFmtId="49" fontId="8" fillId="0" borderId="0" xfId="5" applyNumberFormat="1" applyFont="1" applyAlignment="1" applyProtection="1">
      <alignment vertical="top"/>
      <protection locked="0"/>
    </xf>
    <xf numFmtId="176" fontId="8" fillId="0" borderId="0" xfId="5" applyNumberFormat="1" applyFont="1" applyAlignment="1" applyProtection="1">
      <alignment vertical="top"/>
      <protection locked="0"/>
    </xf>
    <xf numFmtId="182" fontId="8" fillId="0" borderId="0" xfId="7" applyNumberFormat="1" applyFont="1" applyBorder="1" applyAlignment="1" applyProtection="1">
      <alignment vertical="top"/>
      <protection locked="0"/>
    </xf>
    <xf numFmtId="0" fontId="8" fillId="0" borderId="0" xfId="5" applyFont="1" applyAlignment="1" applyProtection="1">
      <alignment vertical="top" wrapText="1"/>
      <protection locked="0"/>
    </xf>
    <xf numFmtId="0" fontId="8" fillId="0" borderId="0" xfId="7" applyNumberFormat="1" applyFont="1" applyBorder="1" applyAlignment="1" applyProtection="1">
      <alignment vertical="top" shrinkToFit="1"/>
    </xf>
    <xf numFmtId="0" fontId="8" fillId="0" borderId="0" xfId="5" applyFont="1" applyAlignment="1">
      <alignment vertical="top"/>
    </xf>
    <xf numFmtId="49" fontId="8" fillId="0" borderId="0" xfId="5" applyNumberFormat="1" applyFont="1" applyAlignment="1">
      <alignment horizontal="center" vertical="top" shrinkToFit="1"/>
    </xf>
    <xf numFmtId="49" fontId="8" fillId="0" borderId="0" xfId="5" applyNumberFormat="1" applyFont="1" applyAlignment="1" applyProtection="1">
      <alignment vertical="top" wrapText="1"/>
      <protection locked="0"/>
    </xf>
    <xf numFmtId="182" fontId="8" fillId="0" borderId="34" xfId="7" applyNumberFormat="1" applyFont="1" applyBorder="1" applyAlignment="1">
      <alignment vertical="center" shrinkToFit="1"/>
    </xf>
    <xf numFmtId="182" fontId="8" fillId="0" borderId="31" xfId="7" applyNumberFormat="1" applyFont="1" applyBorder="1" applyAlignment="1">
      <alignment vertical="center" shrinkToFit="1"/>
    </xf>
    <xf numFmtId="182" fontId="13" fillId="0" borderId="12" xfId="0" applyNumberFormat="1" applyFont="1" applyBorder="1" applyAlignment="1">
      <alignment horizontal="center" vertical="center" shrinkToFit="1"/>
    </xf>
    <xf numFmtId="176" fontId="8" fillId="0" borderId="0" xfId="5" applyNumberFormat="1" applyFont="1" applyAlignment="1" applyProtection="1">
      <alignment horizontal="right" vertical="top"/>
      <protection locked="0"/>
    </xf>
    <xf numFmtId="176" fontId="8" fillId="0" borderId="0" xfId="6" applyNumberFormat="1" applyFont="1" applyBorder="1" applyAlignment="1" applyProtection="1">
      <alignment vertical="top" shrinkToFit="1"/>
      <protection locked="0"/>
    </xf>
    <xf numFmtId="176" fontId="8" fillId="0" borderId="12" xfId="6" applyNumberFormat="1" applyFont="1" applyBorder="1" applyAlignment="1" applyProtection="1">
      <alignment vertical="top" shrinkToFit="1"/>
    </xf>
    <xf numFmtId="182" fontId="13" fillId="0" borderId="28" xfId="0" applyNumberFormat="1" applyFont="1" applyBorder="1" applyAlignment="1">
      <alignment horizontal="center" vertical="center" shrinkToFit="1"/>
    </xf>
    <xf numFmtId="176" fontId="8" fillId="0" borderId="12" xfId="5" applyNumberFormat="1" applyFont="1" applyBorder="1" applyAlignment="1">
      <alignment horizontal="center" vertical="top" shrinkToFit="1"/>
    </xf>
    <xf numFmtId="177" fontId="8" fillId="0" borderId="0" xfId="5" applyNumberFormat="1" applyFont="1" applyAlignment="1">
      <alignment horizontal="right" vertical="top"/>
    </xf>
    <xf numFmtId="176" fontId="8" fillId="0" borderId="41" xfId="5" applyNumberFormat="1" applyFont="1" applyBorder="1" applyAlignment="1">
      <alignment horizontal="center" vertical="top" shrinkToFit="1"/>
    </xf>
    <xf numFmtId="176" fontId="8" fillId="0" borderId="41" xfId="6" applyNumberFormat="1" applyFont="1" applyBorder="1" applyAlignment="1" applyProtection="1">
      <alignment vertical="top" shrinkToFit="1"/>
    </xf>
    <xf numFmtId="182" fontId="8" fillId="0" borderId="11" xfId="7" applyNumberFormat="1" applyFont="1" applyBorder="1" applyAlignment="1" applyProtection="1">
      <alignment horizontal="center" vertical="top" shrinkToFit="1"/>
    </xf>
    <xf numFmtId="182" fontId="8" fillId="0" borderId="11" xfId="7" applyNumberFormat="1" applyFont="1" applyBorder="1" applyAlignment="1" applyProtection="1">
      <alignment vertical="top" shrinkToFit="1"/>
    </xf>
    <xf numFmtId="0" fontId="12" fillId="0" borderId="0" xfId="0" applyFont="1">
      <alignment vertical="center"/>
    </xf>
    <xf numFmtId="182" fontId="8" fillId="0" borderId="21" xfId="7" applyNumberFormat="1" applyFont="1" applyBorder="1" applyAlignment="1" applyProtection="1">
      <alignment vertical="center" shrinkToFit="1"/>
      <protection locked="0"/>
    </xf>
    <xf numFmtId="182" fontId="13" fillId="0" borderId="29" xfId="0" applyNumberFormat="1" applyFont="1" applyBorder="1" applyAlignment="1" applyProtection="1">
      <alignment vertical="center" shrinkToFit="1"/>
      <protection locked="0"/>
    </xf>
    <xf numFmtId="182" fontId="13" fillId="0" borderId="23" xfId="0" applyNumberFormat="1" applyFont="1" applyBorder="1" applyAlignment="1" applyProtection="1">
      <alignment vertical="center" shrinkToFit="1"/>
      <protection locked="0"/>
    </xf>
    <xf numFmtId="182" fontId="13" fillId="0" borderId="24" xfId="0" applyNumberFormat="1" applyFont="1" applyBorder="1" applyAlignment="1" applyProtection="1">
      <alignment vertical="center" shrinkToFit="1"/>
      <protection locked="0"/>
    </xf>
    <xf numFmtId="0" fontId="8" fillId="0" borderId="0" xfId="0" applyFont="1" applyAlignment="1" applyProtection="1">
      <alignment vertical="top"/>
      <protection locked="0"/>
    </xf>
    <xf numFmtId="180" fontId="8" fillId="0" borderId="10" xfId="2" applyNumberFormat="1" applyFont="1" applyBorder="1" applyAlignment="1" applyProtection="1">
      <alignment horizontal="right" vertical="top" indent="1"/>
      <protection locked="0"/>
    </xf>
    <xf numFmtId="180" fontId="8" fillId="0" borderId="7" xfId="2" applyNumberFormat="1" applyFont="1" applyBorder="1" applyAlignment="1" applyProtection="1">
      <alignment horizontal="right" vertical="top" indent="1"/>
      <protection locked="0"/>
    </xf>
    <xf numFmtId="0" fontId="8" fillId="0" borderId="27" xfId="2" applyFont="1" applyBorder="1" applyAlignment="1" applyProtection="1">
      <alignment vertical="top" wrapText="1"/>
      <protection locked="0"/>
    </xf>
    <xf numFmtId="180" fontId="8" fillId="0" borderId="28" xfId="2" applyNumberFormat="1" applyFont="1" applyBorder="1" applyAlignment="1" applyProtection="1">
      <alignment horizontal="right" vertical="top" indent="1"/>
      <protection locked="0"/>
    </xf>
    <xf numFmtId="0" fontId="8" fillId="0" borderId="2" xfId="2" applyFont="1" applyBorder="1" applyAlignment="1" applyProtection="1">
      <alignment vertical="top" wrapText="1"/>
      <protection locked="0"/>
    </xf>
    <xf numFmtId="6" fontId="11" fillId="0" borderId="10" xfId="3" applyFont="1" applyBorder="1" applyAlignment="1" applyProtection="1">
      <alignment vertical="top"/>
      <protection locked="0"/>
    </xf>
    <xf numFmtId="9" fontId="11" fillId="0" borderId="7" xfId="0" applyNumberFormat="1" applyFont="1" applyBorder="1" applyAlignment="1" applyProtection="1">
      <alignment vertical="top"/>
      <protection locked="0"/>
    </xf>
    <xf numFmtId="178" fontId="11" fillId="0" borderId="10" xfId="0" applyNumberFormat="1" applyFont="1" applyBorder="1" applyAlignment="1" applyProtection="1">
      <alignment vertical="top"/>
      <protection locked="0"/>
    </xf>
    <xf numFmtId="178" fontId="11" fillId="0" borderId="7" xfId="0" applyNumberFormat="1" applyFont="1" applyBorder="1" applyAlignment="1" applyProtection="1">
      <alignment vertical="top"/>
      <protection locked="0"/>
    </xf>
    <xf numFmtId="181" fontId="8" fillId="0" borderId="7" xfId="0" applyNumberFormat="1" applyFont="1" applyBorder="1" applyAlignment="1" applyProtection="1">
      <alignment vertical="top"/>
      <protection locked="0"/>
    </xf>
    <xf numFmtId="9" fontId="11" fillId="0" borderId="8" xfId="0" applyNumberFormat="1" applyFont="1" applyBorder="1" applyAlignment="1" applyProtection="1">
      <alignment vertical="top"/>
      <protection locked="0"/>
    </xf>
    <xf numFmtId="0" fontId="8" fillId="0" borderId="0" xfId="5" applyFont="1" applyAlignment="1" applyProtection="1">
      <alignment horizontal="center" vertical="top" shrinkToFit="1"/>
      <protection locked="0"/>
    </xf>
    <xf numFmtId="49" fontId="8" fillId="0" borderId="0" xfId="5" applyNumberFormat="1" applyFont="1" applyAlignment="1" applyProtection="1">
      <alignment horizontal="center" vertical="top"/>
      <protection locked="0"/>
    </xf>
    <xf numFmtId="0" fontId="8" fillId="0" borderId="0" xfId="5" applyFont="1" applyAlignment="1" applyProtection="1">
      <alignment horizontal="center" vertical="top"/>
      <protection locked="0"/>
    </xf>
    <xf numFmtId="0" fontId="8" fillId="0" borderId="0" xfId="5" applyFont="1" applyAlignment="1">
      <alignment vertical="top" shrinkToFit="1"/>
    </xf>
    <xf numFmtId="49" fontId="8" fillId="0" borderId="5" xfId="2" applyNumberFormat="1" applyFont="1" applyBorder="1" applyAlignment="1" applyProtection="1">
      <alignment vertical="top" wrapText="1"/>
      <protection locked="0"/>
    </xf>
    <xf numFmtId="49" fontId="8" fillId="0" borderId="1" xfId="2" applyNumberFormat="1" applyFont="1" applyBorder="1" applyAlignment="1" applyProtection="1">
      <alignment vertical="top" wrapText="1"/>
      <protection locked="0"/>
    </xf>
    <xf numFmtId="49" fontId="8" fillId="0" borderId="33" xfId="2" applyNumberFormat="1" applyFont="1" applyBorder="1" applyAlignment="1" applyProtection="1">
      <alignment vertical="top" wrapText="1"/>
      <protection locked="0"/>
    </xf>
    <xf numFmtId="49" fontId="8" fillId="0" borderId="27" xfId="2" applyNumberFormat="1" applyFont="1" applyBorder="1" applyAlignment="1" applyProtection="1">
      <alignment vertical="top" wrapText="1"/>
      <protection locked="0"/>
    </xf>
    <xf numFmtId="49" fontId="15" fillId="0" borderId="13" xfId="2" applyNumberFormat="1" applyFont="1" applyBorder="1" applyAlignment="1" applyProtection="1">
      <alignment vertical="top" wrapText="1"/>
      <protection locked="0"/>
    </xf>
    <xf numFmtId="49" fontId="15" fillId="0" borderId="11" xfId="2" applyNumberFormat="1" applyFont="1" applyBorder="1" applyAlignment="1" applyProtection="1">
      <alignment vertical="top" wrapText="1"/>
      <protection locked="0"/>
    </xf>
    <xf numFmtId="49" fontId="8" fillId="0" borderId="4" xfId="2" applyNumberFormat="1" applyFont="1" applyBorder="1" applyAlignment="1" applyProtection="1">
      <alignment vertical="top" wrapText="1"/>
      <protection locked="0"/>
    </xf>
    <xf numFmtId="49" fontId="8" fillId="0" borderId="2" xfId="2" applyNumberFormat="1" applyFont="1" applyBorder="1" applyAlignment="1" applyProtection="1">
      <alignment vertical="top" wrapText="1"/>
      <protection locked="0"/>
    </xf>
    <xf numFmtId="49" fontId="8" fillId="0" borderId="16" xfId="2" applyNumberFormat="1" applyFont="1" applyBorder="1" applyAlignment="1" applyProtection="1">
      <alignment vertical="top" wrapText="1"/>
      <protection locked="0"/>
    </xf>
    <xf numFmtId="49" fontId="8" fillId="0" borderId="26" xfId="2" applyNumberFormat="1" applyFont="1" applyBorder="1" applyAlignment="1" applyProtection="1">
      <alignment vertical="top" wrapText="1"/>
      <protection locked="0"/>
    </xf>
    <xf numFmtId="49" fontId="15" fillId="0" borderId="40" xfId="2" applyNumberFormat="1" applyFont="1" applyBorder="1" applyAlignment="1" applyProtection="1">
      <alignment vertical="top" wrapText="1"/>
      <protection locked="0"/>
    </xf>
    <xf numFmtId="49" fontId="15" fillId="0" borderId="37" xfId="2" applyNumberFormat="1" applyFont="1" applyBorder="1" applyAlignment="1" applyProtection="1">
      <alignment vertical="top" wrapText="1"/>
      <protection locked="0"/>
    </xf>
    <xf numFmtId="49" fontId="11" fillId="0" borderId="33" xfId="4" applyNumberFormat="1" applyFont="1" applyFill="1" applyBorder="1" applyAlignment="1" applyProtection="1">
      <alignment horizontal="left" vertical="top" wrapText="1"/>
      <protection locked="0"/>
    </xf>
    <xf numFmtId="49" fontId="11" fillId="0" borderId="27" xfId="4" applyNumberFormat="1" applyFont="1" applyFill="1" applyBorder="1" applyAlignment="1" applyProtection="1">
      <alignment horizontal="left" vertical="top" wrapText="1"/>
      <protection locked="0"/>
    </xf>
    <xf numFmtId="49" fontId="16" fillId="0" borderId="36" xfId="2" applyNumberFormat="1" applyFont="1" applyBorder="1" applyAlignment="1" applyProtection="1">
      <alignment vertical="top" wrapText="1"/>
      <protection locked="0"/>
    </xf>
    <xf numFmtId="49" fontId="16" fillId="0" borderId="14" xfId="2" applyNumberFormat="1" applyFont="1" applyBorder="1" applyAlignment="1" applyProtection="1">
      <alignment vertical="top" wrapText="1"/>
      <protection locked="0"/>
    </xf>
    <xf numFmtId="49" fontId="8" fillId="0" borderId="17" xfId="0" applyNumberFormat="1" applyFont="1" applyBorder="1" applyAlignment="1" applyProtection="1">
      <alignment horizontal="left" vertical="top" wrapText="1"/>
      <protection locked="0"/>
    </xf>
    <xf numFmtId="49" fontId="8" fillId="0" borderId="20" xfId="0" applyNumberFormat="1" applyFont="1" applyBorder="1" applyAlignment="1" applyProtection="1">
      <alignment horizontal="left" vertical="top" wrapText="1"/>
      <protection locked="0"/>
    </xf>
    <xf numFmtId="49" fontId="8" fillId="0" borderId="18" xfId="0" applyNumberFormat="1" applyFont="1" applyBorder="1" applyAlignment="1" applyProtection="1">
      <alignment horizontal="left" vertical="top" wrapText="1"/>
      <protection locked="0"/>
    </xf>
    <xf numFmtId="49" fontId="8" fillId="0" borderId="3" xfId="2" applyNumberFormat="1" applyFont="1" applyBorder="1" applyAlignment="1" applyProtection="1">
      <alignment vertical="top" wrapText="1"/>
      <protection locked="0"/>
    </xf>
    <xf numFmtId="49" fontId="8" fillId="0" borderId="24" xfId="0" applyNumberFormat="1" applyFont="1" applyBorder="1" applyAlignment="1" applyProtection="1">
      <alignment horizontal="left" vertical="top" wrapText="1"/>
      <protection locked="0"/>
    </xf>
    <xf numFmtId="49" fontId="8" fillId="0" borderId="22" xfId="0" applyNumberFormat="1" applyFont="1" applyBorder="1" applyAlignment="1" applyProtection="1">
      <alignment horizontal="left" vertical="top" wrapText="1"/>
      <protection locked="0"/>
    </xf>
    <xf numFmtId="49" fontId="8" fillId="0" borderId="23" xfId="0" applyNumberFormat="1" applyFont="1" applyBorder="1" applyAlignment="1" applyProtection="1">
      <alignment horizontal="left" vertical="top" wrapText="1"/>
      <protection locked="0"/>
    </xf>
    <xf numFmtId="49" fontId="8" fillId="0" borderId="22" xfId="2" applyNumberFormat="1" applyFont="1" applyBorder="1" applyAlignment="1" applyProtection="1">
      <alignment vertical="top" wrapText="1"/>
      <protection locked="0"/>
    </xf>
    <xf numFmtId="49" fontId="8" fillId="0" borderId="29" xfId="2" applyNumberFormat="1" applyFont="1" applyBorder="1" applyAlignment="1" applyProtection="1">
      <alignment vertical="top" wrapText="1"/>
      <protection locked="0"/>
    </xf>
    <xf numFmtId="49" fontId="15" fillId="0" borderId="21" xfId="2" applyNumberFormat="1" applyFont="1" applyBorder="1" applyAlignment="1" applyProtection="1">
      <alignment vertical="top" wrapText="1"/>
      <protection locked="0"/>
    </xf>
    <xf numFmtId="49" fontId="8" fillId="0" borderId="23" xfId="2" applyNumberFormat="1" applyFont="1" applyBorder="1" applyAlignment="1" applyProtection="1">
      <alignment vertical="top" wrapText="1"/>
      <protection locked="0"/>
    </xf>
    <xf numFmtId="49" fontId="8" fillId="0" borderId="25" xfId="2" applyNumberFormat="1" applyFont="1" applyBorder="1" applyAlignment="1" applyProtection="1">
      <alignment vertical="top" wrapText="1"/>
      <protection locked="0"/>
    </xf>
    <xf numFmtId="49" fontId="15" fillId="0" borderId="39" xfId="2" applyNumberFormat="1" applyFont="1" applyBorder="1" applyAlignment="1" applyProtection="1">
      <alignment vertical="top" wrapText="1"/>
      <protection locked="0"/>
    </xf>
    <xf numFmtId="49" fontId="16" fillId="0" borderId="32" xfId="2" applyNumberFormat="1" applyFont="1" applyBorder="1" applyAlignment="1" applyProtection="1">
      <alignment vertical="top" wrapText="1"/>
      <protection locked="0"/>
    </xf>
    <xf numFmtId="179" fontId="11" fillId="0" borderId="29" xfId="4" applyNumberFormat="1" applyFont="1" applyFill="1" applyBorder="1" applyAlignment="1" applyProtection="1">
      <alignment horizontal="left" vertical="top" wrapText="1"/>
      <protection locked="0"/>
    </xf>
    <xf numFmtId="182" fontId="13" fillId="0" borderId="30" xfId="0" applyNumberFormat="1" applyFont="1" applyBorder="1" applyAlignment="1">
      <alignment horizontal="center" vertical="center" shrinkToFit="1"/>
    </xf>
    <xf numFmtId="182" fontId="13" fillId="0" borderId="34" xfId="0" applyNumberFormat="1" applyFont="1" applyBorder="1" applyAlignment="1" applyProtection="1">
      <alignment vertical="center" shrinkToFit="1"/>
      <protection locked="0"/>
    </xf>
    <xf numFmtId="180" fontId="8" fillId="0" borderId="8" xfId="2" applyNumberFormat="1" applyFont="1" applyBorder="1" applyAlignment="1" applyProtection="1">
      <alignment horizontal="right" vertical="top" indent="1"/>
      <protection locked="0"/>
    </xf>
    <xf numFmtId="49" fontId="8" fillId="0" borderId="24" xfId="2" applyNumberFormat="1" applyFont="1" applyBorder="1" applyAlignment="1" applyProtection="1">
      <alignment vertical="top" wrapText="1"/>
      <protection locked="0"/>
    </xf>
    <xf numFmtId="49" fontId="8" fillId="0" borderId="9" xfId="2" applyNumberFormat="1" applyFont="1" applyBorder="1" applyAlignment="1" applyProtection="1">
      <alignment vertical="top" wrapText="1"/>
      <protection locked="0"/>
    </xf>
    <xf numFmtId="49" fontId="13" fillId="0" borderId="33" xfId="0" applyNumberFormat="1" applyFont="1" applyBorder="1" applyAlignment="1" applyProtection="1">
      <alignment vertical="center" shrinkToFit="1"/>
      <protection locked="0"/>
    </xf>
    <xf numFmtId="49" fontId="13" fillId="0" borderId="4" xfId="0" applyNumberFormat="1" applyFont="1" applyBorder="1" applyAlignment="1" applyProtection="1">
      <alignment vertical="center" shrinkToFit="1"/>
      <protection locked="0"/>
    </xf>
    <xf numFmtId="49" fontId="13" fillId="0" borderId="31" xfId="0" applyNumberFormat="1" applyFont="1" applyBorder="1" applyAlignment="1" applyProtection="1">
      <alignment vertical="center" shrinkToFit="1"/>
      <protection locked="0"/>
    </xf>
    <xf numFmtId="49" fontId="13" fillId="0" borderId="9" xfId="0" applyNumberFormat="1" applyFont="1" applyBorder="1" applyAlignment="1" applyProtection="1">
      <alignment vertical="center" shrinkToFit="1"/>
      <protection locked="0"/>
    </xf>
    <xf numFmtId="0" fontId="8" fillId="0" borderId="2" xfId="2" applyFont="1" applyBorder="1" applyAlignment="1">
      <alignment vertical="top" wrapText="1"/>
    </xf>
    <xf numFmtId="0" fontId="8" fillId="0" borderId="27" xfId="2" applyFont="1" applyBorder="1" applyAlignment="1">
      <alignment vertical="top" wrapText="1"/>
    </xf>
    <xf numFmtId="182" fontId="13" fillId="0" borderId="42" xfId="0" applyNumberFormat="1" applyFont="1" applyBorder="1" applyAlignment="1">
      <alignment horizontal="center" vertical="center" shrinkToFit="1"/>
    </xf>
    <xf numFmtId="182" fontId="13" fillId="0" borderId="43" xfId="0" applyNumberFormat="1" applyFont="1" applyBorder="1" applyAlignment="1">
      <alignment horizontal="center" vertical="center" shrinkToFit="1"/>
    </xf>
    <xf numFmtId="182" fontId="13" fillId="0" borderId="44" xfId="0" applyNumberFormat="1" applyFont="1" applyBorder="1" applyAlignment="1">
      <alignment horizontal="center" vertical="center" shrinkToFit="1"/>
    </xf>
    <xf numFmtId="182" fontId="13" fillId="0" borderId="45" xfId="0" applyNumberFormat="1"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42" xfId="0" applyFont="1" applyBorder="1" applyAlignment="1">
      <alignment horizontal="center" vertical="center" shrinkToFit="1"/>
    </xf>
    <xf numFmtId="182" fontId="8" fillId="0" borderId="48" xfId="7" applyNumberFormat="1" applyFont="1" applyBorder="1" applyAlignment="1">
      <alignment vertical="center" shrinkToFit="1"/>
    </xf>
    <xf numFmtId="182" fontId="8" fillId="0" borderId="44" xfId="7" applyNumberFormat="1" applyFont="1" applyBorder="1" applyAlignment="1">
      <alignment vertical="center" shrinkToFit="1"/>
    </xf>
    <xf numFmtId="182" fontId="8" fillId="0" borderId="45" xfId="7" applyNumberFormat="1" applyFont="1" applyBorder="1" applyAlignment="1">
      <alignment vertical="center" shrinkToFit="1"/>
    </xf>
    <xf numFmtId="182" fontId="13" fillId="0" borderId="42" xfId="7" applyNumberFormat="1" applyFont="1" applyBorder="1" applyAlignment="1">
      <alignment vertical="center" shrinkToFit="1"/>
    </xf>
    <xf numFmtId="182" fontId="13" fillId="0" borderId="12" xfId="7" applyNumberFormat="1"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right" vertical="top"/>
    </xf>
    <xf numFmtId="0" fontId="8" fillId="0" borderId="1" xfId="2" applyFont="1" applyBorder="1" applyAlignment="1">
      <alignment vertical="top" wrapText="1"/>
    </xf>
    <xf numFmtId="180" fontId="8" fillId="0" borderId="28" xfId="3" applyNumberFormat="1" applyFont="1" applyFill="1" applyBorder="1" applyAlignment="1" applyProtection="1">
      <alignment horizontal="right" vertical="top" indent="1"/>
    </xf>
    <xf numFmtId="0" fontId="8" fillId="0" borderId="2" xfId="2" applyFont="1" applyBorder="1" applyAlignment="1">
      <alignment horizontal="left" vertical="top" wrapText="1" indent="2"/>
    </xf>
    <xf numFmtId="49" fontId="8" fillId="0" borderId="2" xfId="2" applyNumberFormat="1" applyFont="1" applyBorder="1" applyAlignment="1">
      <alignment horizontal="left" vertical="top" wrapText="1" indent="2"/>
    </xf>
    <xf numFmtId="0" fontId="8" fillId="0" borderId="0" xfId="2" applyFont="1" applyAlignment="1">
      <alignment vertical="top" wrapText="1"/>
    </xf>
    <xf numFmtId="180" fontId="8" fillId="0" borderId="0" xfId="2" applyNumberFormat="1" applyFont="1" applyAlignment="1">
      <alignment vertical="top"/>
    </xf>
    <xf numFmtId="49" fontId="8" fillId="0" borderId="0" xfId="2" applyNumberFormat="1" applyFont="1" applyAlignment="1">
      <alignment vertical="top" wrapText="1"/>
    </xf>
    <xf numFmtId="0" fontId="8" fillId="0" borderId="1"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13" fillId="0" borderId="0" xfId="0" applyFont="1" applyAlignment="1">
      <alignment horizontal="centerContinuous" vertical="center"/>
    </xf>
    <xf numFmtId="0" fontId="8" fillId="0" borderId="0" xfId="5" applyFont="1" applyAlignment="1">
      <alignment horizontal="centerContinuous" vertical="top"/>
    </xf>
    <xf numFmtId="0" fontId="8" fillId="0" borderId="0" xfId="7" applyNumberFormat="1" applyFont="1" applyBorder="1" applyAlignment="1" applyProtection="1">
      <alignment horizontal="centerContinuous" vertical="top" shrinkToFit="1"/>
    </xf>
    <xf numFmtId="180" fontId="8" fillId="0" borderId="15" xfId="2" applyNumberFormat="1" applyFont="1" applyBorder="1" applyAlignment="1" applyProtection="1">
      <alignment horizontal="right" vertical="top" indent="1"/>
      <protection locked="0"/>
    </xf>
    <xf numFmtId="0" fontId="8" fillId="0" borderId="1" xfId="2" applyFont="1" applyBorder="1" applyAlignment="1" applyProtection="1">
      <alignment vertical="top" wrapText="1"/>
      <protection locked="0"/>
    </xf>
    <xf numFmtId="49" fontId="8" fillId="0" borderId="0" xfId="0" applyNumberFormat="1" applyFont="1" applyAlignment="1" applyProtection="1">
      <alignment horizontal="left" vertical="top" wrapText="1"/>
      <protection locked="0"/>
    </xf>
    <xf numFmtId="0" fontId="8" fillId="0" borderId="0" xfId="2" applyFont="1" applyAlignment="1">
      <alignment horizontal="centerContinuous" vertical="top"/>
    </xf>
    <xf numFmtId="0" fontId="8" fillId="0" borderId="0" xfId="2" applyFont="1" applyAlignment="1">
      <alignment horizontal="centerContinuous" vertical="top" wrapText="1"/>
    </xf>
    <xf numFmtId="0" fontId="8" fillId="0" borderId="0" xfId="2" applyFont="1" applyAlignment="1">
      <alignment vertical="top"/>
    </xf>
    <xf numFmtId="0" fontId="15" fillId="0" borderId="0" xfId="2" applyFont="1" applyAlignment="1">
      <alignment vertical="top"/>
    </xf>
    <xf numFmtId="0" fontId="16" fillId="0" borderId="0" xfId="2" applyFont="1" applyAlignment="1">
      <alignment vertical="top"/>
    </xf>
    <xf numFmtId="0" fontId="8" fillId="0" borderId="0" xfId="2" applyFont="1" applyAlignment="1">
      <alignment horizontal="center" vertical="top" shrinkToFit="1"/>
    </xf>
    <xf numFmtId="0" fontId="8" fillId="0" borderId="3" xfId="2" applyFont="1" applyBorder="1" applyAlignment="1" applyProtection="1">
      <alignment vertical="top" wrapText="1"/>
      <protection locked="0"/>
    </xf>
    <xf numFmtId="6" fontId="8" fillId="0" borderId="8" xfId="3" applyFont="1" applyFill="1" applyBorder="1" applyAlignment="1" applyProtection="1">
      <alignment vertical="top"/>
    </xf>
    <xf numFmtId="49" fontId="20" fillId="0" borderId="33" xfId="2" applyNumberFormat="1" applyFont="1" applyBorder="1" applyAlignment="1" applyProtection="1">
      <alignment vertical="top" wrapText="1"/>
      <protection locked="0"/>
    </xf>
    <xf numFmtId="49" fontId="20" fillId="0" borderId="4" xfId="2" applyNumberFormat="1" applyFont="1" applyBorder="1" applyAlignment="1" applyProtection="1">
      <alignment vertical="top" wrapText="1"/>
      <protection locked="0"/>
    </xf>
    <xf numFmtId="49" fontId="20" fillId="0" borderId="9" xfId="2" applyNumberFormat="1" applyFont="1" applyBorder="1" applyAlignment="1" applyProtection="1">
      <alignment vertical="top" wrapText="1"/>
      <protection locked="0"/>
    </xf>
    <xf numFmtId="49" fontId="20" fillId="0" borderId="31" xfId="2" applyNumberFormat="1" applyFont="1" applyBorder="1" applyAlignment="1" applyProtection="1">
      <alignment vertical="top" wrapText="1"/>
      <protection locked="0"/>
    </xf>
    <xf numFmtId="180" fontId="8" fillId="0" borderId="28" xfId="2" applyNumberFormat="1" applyFont="1" applyBorder="1" applyAlignment="1" applyProtection="1">
      <alignment horizontal="right" vertical="top"/>
      <protection locked="0"/>
    </xf>
    <xf numFmtId="180" fontId="8" fillId="0" borderId="7" xfId="2" applyNumberFormat="1" applyFont="1" applyBorder="1" applyAlignment="1" applyProtection="1">
      <alignment horizontal="right" vertical="top"/>
      <protection locked="0"/>
    </xf>
    <xf numFmtId="180" fontId="8" fillId="0" borderId="7" xfId="2" applyNumberFormat="1" applyFont="1" applyBorder="1" applyAlignment="1" applyProtection="1">
      <alignment horizontal="right" vertical="top" wrapText="1"/>
      <protection locked="0"/>
    </xf>
    <xf numFmtId="180" fontId="8" fillId="0" borderId="8" xfId="2" applyNumberFormat="1" applyFont="1" applyBorder="1" applyAlignment="1" applyProtection="1">
      <alignment horizontal="right" vertical="top" wrapText="1"/>
      <protection locked="0"/>
    </xf>
    <xf numFmtId="49" fontId="8" fillId="0" borderId="2" xfId="2" applyNumberFormat="1" applyFont="1" applyBorder="1" applyAlignment="1" applyProtection="1">
      <alignment horizontal="left" vertical="top" wrapText="1" indent="2"/>
      <protection locked="0"/>
    </xf>
    <xf numFmtId="49" fontId="8" fillId="0" borderId="3" xfId="2" applyNumberFormat="1" applyFont="1" applyBorder="1" applyAlignment="1" applyProtection="1">
      <alignment horizontal="left" vertical="top" wrapText="1" indent="2"/>
      <protection locked="0"/>
    </xf>
    <xf numFmtId="49" fontId="8" fillId="0" borderId="6" xfId="2" applyNumberFormat="1" applyFont="1" applyBorder="1" applyAlignment="1" applyProtection="1">
      <alignment horizontal="left" vertical="top" wrapText="1" indent="2"/>
      <protection locked="0"/>
    </xf>
    <xf numFmtId="49" fontId="8" fillId="0" borderId="34" xfId="2" applyNumberFormat="1" applyFont="1" applyBorder="1" applyAlignment="1" applyProtection="1">
      <alignment vertical="top" wrapText="1"/>
      <protection locked="0"/>
    </xf>
    <xf numFmtId="49" fontId="11" fillId="0" borderId="24" xfId="4" applyNumberFormat="1" applyFont="1" applyFill="1" applyBorder="1" applyAlignment="1" applyProtection="1">
      <alignment horizontal="left" vertical="top" wrapText="1"/>
      <protection locked="0"/>
    </xf>
    <xf numFmtId="49" fontId="11" fillId="0" borderId="9" xfId="4" applyNumberFormat="1" applyFont="1" applyFill="1" applyBorder="1" applyAlignment="1" applyProtection="1">
      <alignment horizontal="left" vertical="top" wrapText="1"/>
      <protection locked="0"/>
    </xf>
    <xf numFmtId="49" fontId="11" fillId="0" borderId="3" xfId="4" applyNumberFormat="1" applyFont="1" applyFill="1" applyBorder="1" applyAlignment="1" applyProtection="1">
      <alignment horizontal="left" vertical="top" wrapText="1"/>
      <protection locked="0"/>
    </xf>
    <xf numFmtId="178" fontId="11" fillId="0" borderId="7" xfId="0" applyNumberFormat="1" applyFont="1" applyBorder="1" applyAlignment="1">
      <alignment vertical="top"/>
    </xf>
    <xf numFmtId="0" fontId="8" fillId="0" borderId="27" xfId="2" applyFont="1" applyBorder="1" applyAlignment="1" applyProtection="1">
      <alignment horizontal="left" vertical="top" wrapText="1" indent="2"/>
      <protection locked="0"/>
    </xf>
    <xf numFmtId="0" fontId="8" fillId="0" borderId="49" xfId="2" applyFont="1" applyBorder="1" applyAlignment="1" applyProtection="1">
      <alignment vertical="top" wrapText="1"/>
      <protection locked="0"/>
    </xf>
    <xf numFmtId="180" fontId="8" fillId="0" borderId="50" xfId="2" applyNumberFormat="1" applyFont="1" applyBorder="1" applyAlignment="1" applyProtection="1">
      <alignment horizontal="right" vertical="top" indent="1"/>
      <protection locked="0"/>
    </xf>
    <xf numFmtId="49" fontId="8" fillId="0" borderId="51" xfId="2" applyNumberFormat="1" applyFont="1" applyBorder="1" applyAlignment="1" applyProtection="1">
      <alignment vertical="top" wrapText="1"/>
      <protection locked="0"/>
    </xf>
    <xf numFmtId="49" fontId="8" fillId="0" borderId="52" xfId="2" applyNumberFormat="1" applyFont="1" applyBorder="1" applyAlignment="1" applyProtection="1">
      <alignment vertical="top" wrapText="1"/>
      <protection locked="0"/>
    </xf>
    <xf numFmtId="49" fontId="8" fillId="0" borderId="49" xfId="2" applyNumberFormat="1" applyFont="1" applyBorder="1" applyAlignment="1" applyProtection="1">
      <alignment vertical="top" wrapText="1"/>
      <protection locked="0"/>
    </xf>
    <xf numFmtId="0" fontId="8" fillId="0" borderId="2" xfId="2" applyFont="1" applyBorder="1" applyAlignment="1" applyProtection="1">
      <alignment horizontal="left" vertical="top" wrapText="1" indent="2"/>
      <protection locked="0"/>
    </xf>
    <xf numFmtId="0" fontId="8" fillId="0" borderId="0" xfId="0" applyFont="1" applyAlignment="1" applyProtection="1">
      <alignment horizontal="right" vertical="top" wrapText="1"/>
      <protection locked="0"/>
    </xf>
    <xf numFmtId="0" fontId="8" fillId="0" borderId="0" xfId="0" applyFont="1" applyAlignment="1">
      <alignment horizontal="right" vertical="top" wrapText="1"/>
    </xf>
    <xf numFmtId="0" fontId="8" fillId="0" borderId="27" xfId="2" applyFont="1" applyBorder="1" applyAlignment="1">
      <alignment horizontal="left" vertical="top" wrapText="1" indent="2"/>
    </xf>
    <xf numFmtId="180" fontId="8" fillId="0" borderId="28" xfId="2" applyNumberFormat="1" applyFont="1" applyBorder="1" applyAlignment="1">
      <alignment horizontal="right" vertical="top"/>
    </xf>
    <xf numFmtId="0" fontId="8" fillId="0" borderId="3" xfId="2" applyFont="1" applyBorder="1" applyAlignment="1">
      <alignment vertical="top" wrapText="1"/>
    </xf>
    <xf numFmtId="180" fontId="8" fillId="0" borderId="7" xfId="2" applyNumberFormat="1" applyFont="1" applyBorder="1" applyAlignment="1">
      <alignment horizontal="right" vertical="top" wrapText="1"/>
    </xf>
    <xf numFmtId="183" fontId="8" fillId="0" borderId="7" xfId="0" applyNumberFormat="1" applyFont="1" applyBorder="1" applyAlignment="1">
      <alignment vertical="top"/>
    </xf>
    <xf numFmtId="181" fontId="8" fillId="0" borderId="7" xfId="0" applyNumberFormat="1" applyFont="1" applyBorder="1" applyAlignment="1">
      <alignment vertical="top"/>
    </xf>
    <xf numFmtId="0" fontId="8" fillId="0" borderId="0" xfId="0" applyFont="1" applyAlignment="1" applyProtection="1">
      <alignment vertical="top" wrapText="1"/>
      <protection locked="0"/>
    </xf>
    <xf numFmtId="0" fontId="8" fillId="0" borderId="0" xfId="0" applyFont="1" applyAlignment="1" applyProtection="1">
      <alignment horizontal="right" vertical="top"/>
      <protection locked="0"/>
    </xf>
    <xf numFmtId="0" fontId="18" fillId="0" borderId="0" xfId="2" applyFont="1" applyAlignment="1" applyProtection="1">
      <alignment horizontal="centerContinuous" vertical="top" wrapText="1"/>
      <protection locked="0"/>
    </xf>
    <xf numFmtId="0" fontId="8" fillId="0" borderId="0" xfId="2" applyFont="1" applyAlignment="1" applyProtection="1">
      <alignment horizontal="centerContinuous" vertical="top" wrapText="1"/>
      <protection locked="0"/>
    </xf>
    <xf numFmtId="0" fontId="8" fillId="0" borderId="0" xfId="2" applyFont="1" applyAlignment="1" applyProtection="1">
      <alignment vertical="top"/>
      <protection locked="0"/>
    </xf>
    <xf numFmtId="0" fontId="8" fillId="3" borderId="11" xfId="2" applyFont="1" applyFill="1" applyBorder="1" applyAlignment="1" applyProtection="1">
      <alignment horizontal="center" vertical="top" wrapText="1"/>
      <protection locked="0"/>
    </xf>
    <xf numFmtId="0" fontId="8" fillId="3" borderId="21" xfId="2" applyFont="1" applyFill="1" applyBorder="1" applyAlignment="1" applyProtection="1">
      <alignment horizontal="center" vertical="top" wrapText="1"/>
      <protection locked="0"/>
    </xf>
    <xf numFmtId="0" fontId="8" fillId="3" borderId="19" xfId="2" applyFont="1" applyFill="1" applyBorder="1" applyAlignment="1" applyProtection="1">
      <alignment horizontal="center" vertical="top"/>
      <protection locked="0"/>
    </xf>
    <xf numFmtId="49" fontId="8" fillId="3" borderId="11" xfId="2" applyNumberFormat="1" applyFont="1" applyFill="1" applyBorder="1" applyAlignment="1" applyProtection="1">
      <alignment horizontal="center" vertical="top" wrapText="1"/>
      <protection locked="0"/>
    </xf>
    <xf numFmtId="0" fontId="12" fillId="3" borderId="37" xfId="2" applyFont="1" applyFill="1" applyBorder="1" applyAlignment="1" applyProtection="1">
      <alignment horizontal="right" vertical="top" wrapText="1"/>
      <protection locked="0"/>
    </xf>
    <xf numFmtId="49" fontId="15" fillId="3" borderId="39" xfId="2" applyNumberFormat="1" applyFont="1" applyFill="1" applyBorder="1" applyAlignment="1" applyProtection="1">
      <alignment vertical="top" wrapText="1"/>
      <protection locked="0"/>
    </xf>
    <xf numFmtId="49" fontId="15" fillId="3" borderId="40" xfId="2" applyNumberFormat="1" applyFont="1" applyFill="1" applyBorder="1" applyAlignment="1" applyProtection="1">
      <alignment vertical="top" wrapText="1"/>
      <protection locked="0"/>
    </xf>
    <xf numFmtId="49" fontId="15" fillId="3" borderId="37" xfId="2" applyNumberFormat="1" applyFont="1" applyFill="1" applyBorder="1" applyAlignment="1" applyProtection="1">
      <alignment vertical="top" wrapText="1"/>
      <protection locked="0"/>
    </xf>
    <xf numFmtId="0" fontId="15" fillId="0" borderId="0" xfId="2" applyFont="1" applyAlignment="1" applyProtection="1">
      <alignment vertical="top"/>
      <protection locked="0"/>
    </xf>
    <xf numFmtId="0" fontId="20" fillId="0" borderId="0" xfId="2" applyFont="1" applyAlignment="1" applyProtection="1">
      <alignment vertical="top"/>
      <protection locked="0"/>
    </xf>
    <xf numFmtId="0" fontId="17" fillId="3" borderId="14" xfId="2" applyFont="1" applyFill="1" applyBorder="1" applyAlignment="1" applyProtection="1">
      <alignment horizontal="right" vertical="top" wrapText="1"/>
      <protection locked="0"/>
    </xf>
    <xf numFmtId="49" fontId="16" fillId="3" borderId="32" xfId="2" applyNumberFormat="1" applyFont="1" applyFill="1" applyBorder="1" applyAlignment="1" applyProtection="1">
      <alignment vertical="top" wrapText="1"/>
      <protection locked="0"/>
    </xf>
    <xf numFmtId="49" fontId="16" fillId="3" borderId="36" xfId="2" applyNumberFormat="1" applyFont="1" applyFill="1" applyBorder="1" applyAlignment="1" applyProtection="1">
      <alignment vertical="top" wrapText="1"/>
      <protection locked="0"/>
    </xf>
    <xf numFmtId="49" fontId="16" fillId="3" borderId="14" xfId="2" applyNumberFormat="1" applyFont="1" applyFill="1" applyBorder="1" applyAlignment="1" applyProtection="1">
      <alignment vertical="top" wrapText="1"/>
      <protection locked="0"/>
    </xf>
    <xf numFmtId="0" fontId="16" fillId="0" borderId="0" xfId="2" applyFont="1" applyAlignment="1" applyProtection="1">
      <alignment vertical="top"/>
      <protection locked="0"/>
    </xf>
    <xf numFmtId="0" fontId="8" fillId="0" borderId="0" xfId="2" applyFont="1" applyAlignment="1" applyProtection="1">
      <alignment vertical="top" wrapText="1"/>
      <protection locked="0"/>
    </xf>
    <xf numFmtId="49" fontId="8" fillId="0" borderId="0" xfId="2" applyNumberFormat="1" applyFont="1" applyAlignment="1" applyProtection="1">
      <alignment vertical="top" wrapText="1"/>
      <protection locked="0"/>
    </xf>
    <xf numFmtId="49" fontId="11" fillId="0" borderId="29" xfId="4" applyNumberFormat="1" applyFont="1" applyFill="1" applyBorder="1" applyAlignment="1" applyProtection="1">
      <alignment horizontal="left" vertical="top" wrapText="1"/>
      <protection locked="0"/>
    </xf>
    <xf numFmtId="0" fontId="8" fillId="0" borderId="0" xfId="2" applyFont="1" applyAlignment="1" applyProtection="1">
      <alignment horizontal="centerContinuous" vertical="top"/>
      <protection locked="0"/>
    </xf>
    <xf numFmtId="0" fontId="8" fillId="3" borderId="12" xfId="2" applyFont="1" applyFill="1" applyBorder="1" applyAlignment="1" applyProtection="1">
      <alignment horizontal="center" vertical="top" wrapText="1"/>
      <protection locked="0"/>
    </xf>
    <xf numFmtId="180" fontId="8" fillId="0" borderId="10" xfId="2" applyNumberFormat="1" applyFont="1" applyBorder="1" applyAlignment="1" applyProtection="1">
      <alignment vertical="top"/>
      <protection locked="0"/>
    </xf>
    <xf numFmtId="180" fontId="8" fillId="0" borderId="7" xfId="2" applyNumberFormat="1" applyFont="1" applyBorder="1" applyAlignment="1" applyProtection="1">
      <alignment vertical="top"/>
      <protection locked="0"/>
    </xf>
    <xf numFmtId="180" fontId="8" fillId="0" borderId="8" xfId="2" applyNumberFormat="1" applyFont="1" applyBorder="1" applyAlignment="1" applyProtection="1">
      <alignment vertical="top"/>
      <protection locked="0"/>
    </xf>
    <xf numFmtId="180" fontId="12" fillId="3" borderId="38" xfId="2" applyNumberFormat="1" applyFont="1" applyFill="1" applyBorder="1" applyAlignment="1" applyProtection="1">
      <alignment vertical="top"/>
      <protection locked="0"/>
    </xf>
    <xf numFmtId="180" fontId="8" fillId="0" borderId="28" xfId="3" applyNumberFormat="1" applyFont="1" applyFill="1" applyBorder="1" applyAlignment="1" applyProtection="1">
      <alignment vertical="top"/>
      <protection locked="0"/>
    </xf>
    <xf numFmtId="180" fontId="8" fillId="0" borderId="8" xfId="3" applyNumberFormat="1" applyFont="1" applyFill="1" applyBorder="1" applyAlignment="1" applyProtection="1">
      <alignment vertical="top"/>
      <protection locked="0"/>
    </xf>
    <xf numFmtId="180" fontId="15" fillId="0" borderId="28" xfId="2" applyNumberFormat="1" applyFont="1" applyBorder="1" applyAlignment="1" applyProtection="1">
      <alignment vertical="top"/>
      <protection locked="0"/>
    </xf>
    <xf numFmtId="180" fontId="8" fillId="0" borderId="7" xfId="2" applyNumberFormat="1" applyFont="1" applyBorder="1" applyAlignment="1" applyProtection="1">
      <alignment vertical="top" wrapText="1"/>
      <protection locked="0"/>
    </xf>
    <xf numFmtId="180" fontId="8" fillId="0" borderId="8" xfId="2" applyNumberFormat="1" applyFont="1" applyBorder="1" applyAlignment="1" applyProtection="1">
      <alignment vertical="top" wrapText="1"/>
      <protection locked="0"/>
    </xf>
    <xf numFmtId="180" fontId="8" fillId="0" borderId="28" xfId="2" applyNumberFormat="1" applyFont="1" applyBorder="1" applyAlignment="1" applyProtection="1">
      <alignment vertical="top"/>
      <protection locked="0"/>
    </xf>
    <xf numFmtId="180" fontId="8" fillId="0" borderId="50" xfId="2" applyNumberFormat="1" applyFont="1" applyBorder="1" applyAlignment="1" applyProtection="1">
      <alignment vertical="top"/>
      <protection locked="0"/>
    </xf>
    <xf numFmtId="180" fontId="17" fillId="3" borderId="35" xfId="2" applyNumberFormat="1" applyFont="1" applyFill="1" applyBorder="1" applyAlignment="1" applyProtection="1">
      <alignment vertical="top"/>
      <protection locked="0"/>
    </xf>
    <xf numFmtId="49" fontId="8" fillId="0" borderId="6" xfId="2" applyNumberFormat="1" applyFont="1" applyBorder="1" applyAlignment="1" applyProtection="1">
      <alignment vertical="top" wrapText="1"/>
      <protection locked="0"/>
    </xf>
    <xf numFmtId="49" fontId="8" fillId="0" borderId="42" xfId="5" applyNumberFormat="1" applyFont="1" applyBorder="1" applyAlignment="1">
      <alignment horizontal="center" vertical="top" shrinkToFit="1"/>
    </xf>
    <xf numFmtId="49" fontId="8" fillId="0" borderId="21" xfId="5" applyNumberFormat="1" applyFont="1" applyBorder="1" applyAlignment="1">
      <alignment horizontal="center" vertical="top" shrinkToFit="1"/>
    </xf>
    <xf numFmtId="49" fontId="8" fillId="0" borderId="21" xfId="7" applyNumberFormat="1" applyFont="1" applyBorder="1" applyAlignment="1" applyProtection="1">
      <alignment horizontal="center" vertical="top" shrinkToFit="1"/>
    </xf>
    <xf numFmtId="49" fontId="8" fillId="0" borderId="53" xfId="5" applyNumberFormat="1" applyFont="1" applyBorder="1" applyAlignment="1">
      <alignment horizontal="center" vertical="top" shrinkToFit="1"/>
    </xf>
    <xf numFmtId="184" fontId="8" fillId="0" borderId="0" xfId="0" applyNumberFormat="1" applyFont="1" applyAlignment="1" applyProtection="1">
      <alignment horizontal="left" vertical="top" shrinkToFit="1"/>
      <protection locked="0"/>
    </xf>
    <xf numFmtId="185" fontId="8" fillId="0" borderId="0" xfId="0" applyNumberFormat="1" applyFont="1" applyAlignment="1" applyProtection="1">
      <alignment horizontal="left" vertical="center" shrinkToFit="1"/>
      <protection locked="0"/>
    </xf>
    <xf numFmtId="185" fontId="8" fillId="0" borderId="0" xfId="0" applyNumberFormat="1" applyFont="1" applyAlignment="1">
      <alignment horizontal="left" vertical="center" shrinkToFit="1"/>
    </xf>
    <xf numFmtId="49" fontId="13" fillId="0" borderId="47" xfId="0" applyNumberFormat="1" applyFont="1" applyBorder="1" applyAlignment="1" applyProtection="1">
      <alignment vertical="center" shrinkToFit="1"/>
      <protection locked="0"/>
    </xf>
    <xf numFmtId="180" fontId="15" fillId="0" borderId="10" xfId="2" applyNumberFormat="1" applyFont="1" applyBorder="1" applyAlignment="1">
      <alignment horizontal="right" vertical="top" indent="1"/>
    </xf>
    <xf numFmtId="180" fontId="15" fillId="0" borderId="7" xfId="2" applyNumberFormat="1" applyFont="1" applyBorder="1" applyAlignment="1">
      <alignment horizontal="right" vertical="top" indent="1"/>
    </xf>
    <xf numFmtId="180" fontId="12" fillId="0" borderId="12" xfId="2" applyNumberFormat="1" applyFont="1" applyBorder="1" applyAlignment="1" applyProtection="1">
      <alignment horizontal="right" vertical="top" indent="1"/>
      <protection locked="0"/>
    </xf>
    <xf numFmtId="180" fontId="12" fillId="0" borderId="38" xfId="2" applyNumberFormat="1" applyFont="1" applyBorder="1" applyAlignment="1" applyProtection="1">
      <alignment horizontal="right" vertical="top" indent="1"/>
      <protection locked="0"/>
    </xf>
    <xf numFmtId="180" fontId="15" fillId="0" borderId="28" xfId="2" applyNumberFormat="1" applyFont="1" applyBorder="1" applyAlignment="1">
      <alignment horizontal="right" vertical="top" indent="1"/>
    </xf>
    <xf numFmtId="180" fontId="17" fillId="0" borderId="35" xfId="2" applyNumberFormat="1" applyFont="1" applyBorder="1" applyAlignment="1" applyProtection="1">
      <alignment horizontal="right" vertical="top" indent="1"/>
      <protection locked="0"/>
    </xf>
    <xf numFmtId="183" fontId="8" fillId="0" borderId="7" xfId="0" applyNumberFormat="1" applyFont="1" applyBorder="1" applyAlignment="1" applyProtection="1">
      <alignment vertical="top"/>
      <protection locked="0"/>
    </xf>
    <xf numFmtId="6" fontId="8" fillId="0" borderId="8" xfId="3" applyFont="1" applyFill="1" applyBorder="1" applyAlignment="1" applyProtection="1">
      <alignment vertical="top"/>
      <protection locked="0"/>
    </xf>
    <xf numFmtId="180" fontId="17" fillId="0" borderId="35" xfId="2" applyNumberFormat="1" applyFont="1" applyBorder="1" applyAlignment="1">
      <alignment horizontal="right" vertical="top" indent="1"/>
    </xf>
    <xf numFmtId="180" fontId="12" fillId="0" borderId="38" xfId="2" applyNumberFormat="1" applyFont="1" applyBorder="1" applyAlignment="1">
      <alignment horizontal="right" vertical="top" indent="1"/>
    </xf>
    <xf numFmtId="0" fontId="20" fillId="0" borderId="0" xfId="2" applyFont="1" applyAlignment="1">
      <alignment vertical="top"/>
    </xf>
    <xf numFmtId="0" fontId="12" fillId="0" borderId="11" xfId="2" applyFont="1" applyBorder="1" applyAlignment="1">
      <alignment horizontal="right" vertical="top" wrapText="1"/>
    </xf>
    <xf numFmtId="180" fontId="12" fillId="0" borderId="12" xfId="2" applyNumberFormat="1" applyFont="1" applyBorder="1" applyAlignment="1">
      <alignment horizontal="right" vertical="top" indent="1"/>
    </xf>
    <xf numFmtId="0" fontId="12" fillId="0" borderId="37" xfId="2" applyFont="1" applyBorder="1" applyAlignment="1">
      <alignment horizontal="right" vertical="top" wrapText="1"/>
    </xf>
    <xf numFmtId="0" fontId="17" fillId="0" borderId="14" xfId="2" applyFont="1" applyBorder="1" applyAlignment="1">
      <alignment horizontal="right" vertical="top" wrapText="1"/>
    </xf>
    <xf numFmtId="0" fontId="8" fillId="0" borderId="26" xfId="2" applyFont="1" applyBorder="1" applyAlignment="1" applyProtection="1">
      <alignment vertical="top" wrapText="1"/>
      <protection locked="0"/>
    </xf>
    <xf numFmtId="180" fontId="8" fillId="0" borderId="54" xfId="3" applyNumberFormat="1" applyFont="1" applyFill="1" applyBorder="1" applyAlignment="1" applyProtection="1">
      <alignment horizontal="right" vertical="top" indent="1"/>
    </xf>
    <xf numFmtId="49" fontId="8" fillId="0" borderId="5" xfId="0" applyNumberFormat="1" applyFont="1" applyBorder="1" applyAlignment="1" applyProtection="1">
      <alignment horizontal="left" vertical="top" wrapText="1"/>
      <protection locked="0"/>
    </xf>
    <xf numFmtId="49" fontId="8" fillId="0" borderId="4" xfId="0" applyNumberFormat="1" applyFont="1" applyBorder="1" applyAlignment="1" applyProtection="1">
      <alignment horizontal="left" vertical="top" wrapText="1"/>
      <protection locked="0"/>
    </xf>
    <xf numFmtId="49" fontId="8" fillId="0" borderId="9" xfId="0" applyNumberFormat="1" applyFont="1" applyBorder="1" applyAlignment="1" applyProtection="1">
      <alignment horizontal="left" vertical="top" wrapText="1"/>
      <protection locked="0"/>
    </xf>
    <xf numFmtId="179" fontId="11" fillId="0" borderId="33" xfId="4" applyNumberFormat="1" applyFont="1" applyFill="1" applyBorder="1" applyAlignment="1" applyProtection="1">
      <alignment horizontal="left" vertical="top" wrapText="1"/>
      <protection locked="0"/>
    </xf>
    <xf numFmtId="49" fontId="8" fillId="0" borderId="31" xfId="2" applyNumberFormat="1" applyFont="1" applyBorder="1" applyAlignment="1" applyProtection="1">
      <alignment vertical="top" wrapText="1"/>
      <protection locked="0"/>
    </xf>
    <xf numFmtId="0" fontId="12" fillId="0" borderId="37" xfId="2" applyFont="1" applyBorder="1" applyAlignment="1" applyProtection="1">
      <alignment horizontal="right" vertical="top" wrapText="1"/>
      <protection locked="0"/>
    </xf>
    <xf numFmtId="0" fontId="8" fillId="2" borderId="11" xfId="2" applyFont="1" applyFill="1" applyBorder="1" applyAlignment="1" applyProtection="1">
      <alignment horizontal="center" vertical="top" wrapText="1"/>
      <protection locked="0"/>
    </xf>
    <xf numFmtId="180" fontId="8" fillId="2" borderId="12" xfId="2" applyNumberFormat="1" applyFont="1" applyFill="1" applyBorder="1" applyAlignment="1" applyProtection="1">
      <alignment horizontal="center" vertical="top" wrapText="1"/>
      <protection locked="0"/>
    </xf>
    <xf numFmtId="0" fontId="8" fillId="2" borderId="21" xfId="2" applyFont="1" applyFill="1" applyBorder="1" applyAlignment="1" applyProtection="1">
      <alignment horizontal="center" vertical="top" wrapText="1"/>
      <protection locked="0"/>
    </xf>
    <xf numFmtId="0" fontId="8" fillId="2" borderId="19" xfId="2" applyFont="1" applyFill="1" applyBorder="1" applyAlignment="1" applyProtection="1">
      <alignment horizontal="center" vertical="top"/>
      <protection locked="0"/>
    </xf>
    <xf numFmtId="49" fontId="8" fillId="2" borderId="11" xfId="2" applyNumberFormat="1" applyFont="1" applyFill="1" applyBorder="1" applyAlignment="1" applyProtection="1">
      <alignment horizontal="center" vertical="top" wrapText="1"/>
      <protection locked="0"/>
    </xf>
    <xf numFmtId="0" fontId="8" fillId="2" borderId="13" xfId="2" applyFont="1" applyFill="1" applyBorder="1" applyAlignment="1" applyProtection="1">
      <alignment horizontal="center" vertical="top" wrapText="1"/>
      <protection locked="0"/>
    </xf>
    <xf numFmtId="0" fontId="8" fillId="0" borderId="12" xfId="0" applyFont="1" applyBorder="1" applyAlignment="1" applyProtection="1">
      <alignment horizontal="center" vertical="top" shrinkToFit="1"/>
      <protection locked="0"/>
    </xf>
    <xf numFmtId="0" fontId="8" fillId="0" borderId="13" xfId="0" applyFont="1" applyBorder="1" applyAlignment="1" applyProtection="1">
      <alignment horizontal="center" vertical="top" wrapText="1" shrinkToFit="1"/>
      <protection locked="0"/>
    </xf>
    <xf numFmtId="0" fontId="8" fillId="0" borderId="11" xfId="0" applyFont="1" applyBorder="1" applyAlignment="1" applyProtection="1">
      <alignment horizontal="center" vertical="top" wrapText="1" shrinkToFit="1"/>
      <protection locked="0"/>
    </xf>
    <xf numFmtId="0" fontId="8" fillId="0" borderId="21" xfId="0" applyFont="1" applyBorder="1" applyAlignment="1" applyProtection="1">
      <alignment horizontal="center" vertical="top" wrapText="1" shrinkToFit="1"/>
      <protection locked="0"/>
    </xf>
    <xf numFmtId="0" fontId="8" fillId="0" borderId="19" xfId="0" applyFont="1" applyBorder="1" applyAlignment="1" applyProtection="1">
      <alignment horizontal="center" vertical="top" shrinkToFit="1"/>
      <protection locked="0"/>
    </xf>
    <xf numFmtId="49" fontId="8" fillId="0" borderId="11" xfId="2" applyNumberFormat="1" applyFont="1" applyBorder="1" applyAlignment="1" applyProtection="1">
      <alignment horizontal="center" vertical="top" wrapText="1" shrinkToFit="1"/>
      <protection locked="0"/>
    </xf>
    <xf numFmtId="0" fontId="13" fillId="0" borderId="33" xfId="0" applyFont="1" applyBorder="1" applyAlignment="1" applyProtection="1">
      <alignment vertical="center" shrinkToFit="1"/>
      <protection locked="0"/>
    </xf>
    <xf numFmtId="0" fontId="13" fillId="0" borderId="4" xfId="0" applyFont="1" applyBorder="1" applyAlignment="1" applyProtection="1">
      <alignment vertical="center" shrinkToFit="1"/>
      <protection locked="0"/>
    </xf>
    <xf numFmtId="0" fontId="13" fillId="0" borderId="47" xfId="0" applyFont="1" applyBorder="1" applyAlignment="1" applyProtection="1">
      <alignment vertical="center" shrinkToFit="1"/>
      <protection locked="0"/>
    </xf>
    <xf numFmtId="49" fontId="18" fillId="0" borderId="0" xfId="5" applyNumberFormat="1" applyFont="1" applyAlignment="1" applyProtection="1">
      <alignment horizontal="centerContinuous" vertical="top"/>
      <protection locked="0"/>
    </xf>
    <xf numFmtId="0" fontId="18" fillId="0" borderId="0" xfId="0" applyFont="1" applyAlignment="1" applyProtection="1">
      <alignment horizontal="centerContinuous" vertical="center"/>
      <protection locked="0"/>
    </xf>
    <xf numFmtId="49" fontId="8" fillId="0" borderId="11" xfId="2" applyNumberFormat="1" applyFont="1" applyBorder="1" applyAlignment="1" applyProtection="1">
      <alignment horizontal="center" vertical="top" wrapText="1"/>
      <protection locked="0"/>
    </xf>
    <xf numFmtId="49" fontId="8" fillId="0" borderId="12" xfId="2" applyNumberFormat="1" applyFont="1" applyBorder="1" applyAlignment="1" applyProtection="1">
      <alignment horizontal="center" vertical="top" wrapText="1"/>
      <protection locked="0"/>
    </xf>
    <xf numFmtId="49" fontId="8" fillId="0" borderId="21" xfId="2" applyNumberFormat="1" applyFont="1" applyBorder="1" applyAlignment="1" applyProtection="1">
      <alignment horizontal="center" vertical="top" wrapText="1"/>
      <protection locked="0"/>
    </xf>
    <xf numFmtId="49" fontId="8" fillId="0" borderId="19" xfId="2" applyNumberFormat="1" applyFont="1" applyBorder="1" applyAlignment="1" applyProtection="1">
      <alignment horizontal="center" vertical="top"/>
      <protection locked="0"/>
    </xf>
    <xf numFmtId="180" fontId="8" fillId="0" borderId="12" xfId="2" applyNumberFormat="1" applyFont="1" applyBorder="1" applyAlignment="1" applyProtection="1">
      <alignment horizontal="center" vertical="top" wrapText="1"/>
      <protection locked="0"/>
    </xf>
    <xf numFmtId="49" fontId="8" fillId="0" borderId="13" xfId="2" applyNumberFormat="1" applyFont="1" applyBorder="1" applyAlignment="1" applyProtection="1">
      <alignment horizontal="center" vertical="top" wrapText="1"/>
      <protection locked="0"/>
    </xf>
    <xf numFmtId="180" fontId="8" fillId="0" borderId="12" xfId="0" applyNumberFormat="1" applyFont="1" applyBorder="1" applyAlignment="1" applyProtection="1">
      <alignment horizontal="center" vertical="top" shrinkToFit="1"/>
      <protection locked="0"/>
    </xf>
    <xf numFmtId="182" fontId="13" fillId="0" borderId="7" xfId="0" applyNumberFormat="1" applyFont="1" applyBorder="1" applyAlignment="1">
      <alignment horizontal="center" vertical="center" shrinkToFit="1"/>
    </xf>
    <xf numFmtId="182" fontId="13" fillId="0" borderId="8" xfId="0" applyNumberFormat="1" applyFont="1" applyBorder="1" applyAlignment="1" applyProtection="1">
      <alignment horizontal="center" vertical="center" shrinkToFit="1"/>
      <protection locked="0"/>
    </xf>
    <xf numFmtId="182" fontId="13" fillId="0" borderId="46" xfId="0" applyNumberFormat="1" applyFont="1" applyBorder="1" applyAlignment="1" applyProtection="1">
      <alignment horizontal="center" vertical="center" shrinkToFit="1"/>
      <protection locked="0"/>
    </xf>
    <xf numFmtId="182" fontId="8" fillId="0" borderId="22" xfId="7" applyNumberFormat="1" applyFont="1" applyBorder="1" applyAlignment="1" applyProtection="1">
      <alignment vertical="center" shrinkToFit="1"/>
      <protection locked="0"/>
    </xf>
    <xf numFmtId="182" fontId="8" fillId="0" borderId="23" xfId="7" applyNumberFormat="1" applyFont="1" applyBorder="1" applyAlignment="1" applyProtection="1">
      <alignment vertical="center" shrinkToFit="1"/>
      <protection locked="0"/>
    </xf>
    <xf numFmtId="182" fontId="8" fillId="0" borderId="34" xfId="7" applyNumberFormat="1" applyFont="1" applyBorder="1" applyAlignment="1" applyProtection="1">
      <alignment vertical="center" shrinkToFit="1"/>
      <protection locked="0"/>
    </xf>
    <xf numFmtId="0" fontId="8" fillId="0" borderId="55" xfId="2" applyFont="1" applyBorder="1" applyAlignment="1" applyProtection="1">
      <alignment vertical="top" wrapText="1"/>
      <protection locked="0"/>
    </xf>
    <xf numFmtId="180" fontId="8" fillId="0" borderId="56" xfId="2" applyNumberFormat="1" applyFont="1" applyBorder="1" applyAlignment="1" applyProtection="1">
      <alignment horizontal="right" vertical="top" wrapText="1" indent="1"/>
      <protection locked="0"/>
    </xf>
    <xf numFmtId="49" fontId="11" fillId="0" borderId="57" xfId="4" applyNumberFormat="1" applyFont="1" applyFill="1" applyBorder="1" applyAlignment="1" applyProtection="1">
      <alignment horizontal="left" vertical="top" wrapText="1"/>
      <protection locked="0"/>
    </xf>
    <xf numFmtId="49" fontId="11" fillId="0" borderId="58" xfId="4" applyNumberFormat="1" applyFont="1" applyFill="1" applyBorder="1" applyAlignment="1" applyProtection="1">
      <alignment horizontal="left" vertical="top" wrapText="1"/>
      <protection locked="0"/>
    </xf>
    <xf numFmtId="49" fontId="11" fillId="0" borderId="55" xfId="4" applyNumberFormat="1" applyFont="1" applyFill="1" applyBorder="1" applyAlignment="1" applyProtection="1">
      <alignment horizontal="left" vertical="top" wrapText="1"/>
      <protection locked="0"/>
    </xf>
    <xf numFmtId="180" fontId="8" fillId="0" borderId="28" xfId="3" applyNumberFormat="1" applyFont="1" applyFill="1" applyBorder="1" applyAlignment="1" applyProtection="1">
      <alignment horizontal="right" vertical="top" indent="1"/>
      <protection locked="0"/>
    </xf>
    <xf numFmtId="181" fontId="11" fillId="0" borderId="8" xfId="0" applyNumberFormat="1" applyFont="1" applyBorder="1" applyAlignment="1" applyProtection="1">
      <alignment vertical="top"/>
      <protection locked="0"/>
    </xf>
    <xf numFmtId="180" fontId="8" fillId="0" borderId="35" xfId="2" applyNumberFormat="1" applyFont="1" applyBorder="1" applyAlignment="1" applyProtection="1">
      <alignment horizontal="right" vertical="top" indent="1"/>
      <protection locked="0"/>
    </xf>
    <xf numFmtId="49" fontId="8" fillId="0" borderId="32" xfId="2" applyNumberFormat="1" applyFont="1" applyBorder="1" applyAlignment="1" applyProtection="1">
      <alignment vertical="top" wrapText="1"/>
      <protection locked="0"/>
    </xf>
    <xf numFmtId="49" fontId="8" fillId="0" borderId="36" xfId="2" applyNumberFormat="1" applyFont="1" applyBorder="1" applyAlignment="1" applyProtection="1">
      <alignment vertical="top" wrapText="1"/>
      <protection locked="0"/>
    </xf>
    <xf numFmtId="49" fontId="8" fillId="0" borderId="14" xfId="2" applyNumberFormat="1" applyFont="1" applyBorder="1" applyAlignment="1" applyProtection="1">
      <alignment vertical="top" wrapText="1"/>
      <protection locked="0"/>
    </xf>
    <xf numFmtId="49" fontId="8" fillId="0" borderId="7" xfId="2" applyNumberFormat="1" applyFont="1" applyBorder="1" applyAlignment="1" applyProtection="1">
      <alignment vertical="top" wrapText="1"/>
      <protection locked="0"/>
    </xf>
    <xf numFmtId="0" fontId="8" fillId="0" borderId="14" xfId="2" applyFont="1" applyBorder="1" applyAlignment="1" applyProtection="1">
      <alignment vertical="top" wrapText="1"/>
      <protection locked="0"/>
    </xf>
    <xf numFmtId="0" fontId="8" fillId="3" borderId="13" xfId="2" applyFont="1" applyFill="1" applyBorder="1" applyAlignment="1" applyProtection="1">
      <alignment horizontal="center" vertical="top" wrapText="1"/>
      <protection locked="0"/>
    </xf>
    <xf numFmtId="182" fontId="8" fillId="0" borderId="12" xfId="7" applyNumberFormat="1" applyFont="1" applyBorder="1" applyAlignment="1" applyProtection="1">
      <alignment vertical="center" shrinkToFit="1"/>
      <protection locked="0"/>
    </xf>
  </cellXfs>
  <cellStyles count="8">
    <cellStyle name="パーセント" xfId="4" builtinId="5"/>
    <cellStyle name="桁区切り" xfId="7" builtinId="6"/>
    <cellStyle name="桁区切り 2" xfId="1"/>
    <cellStyle name="桁区切り 2 2" xfId="6"/>
    <cellStyle name="通貨" xfId="3" builtinId="7"/>
    <cellStyle name="標準" xfId="0" builtinId="0"/>
    <cellStyle name="標準 2" xfId="2"/>
    <cellStyle name="標準 2 2" xfId="5"/>
  </cellStyles>
  <dxfs count="60">
    <dxf>
      <fill>
        <patternFill>
          <bgColor theme="0" tint="-4.9989318521683403E-2"/>
        </patternFill>
      </fill>
    </dxf>
    <dxf>
      <fill>
        <patternFill>
          <bgColor rgb="FFFFC7CE"/>
        </patternFill>
      </fill>
    </dxf>
    <dxf>
      <fill>
        <patternFill>
          <bgColor theme="0" tint="-4.9989318521683403E-2"/>
        </patternFill>
      </fill>
    </dxf>
    <dxf>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rgb="FFFFC7CE"/>
        </patternFill>
      </fill>
    </dxf>
    <dxf>
      <fill>
        <patternFill>
          <bgColor theme="0" tint="-4.9989318521683403E-2"/>
        </patternFill>
      </fill>
    </dxf>
    <dxf>
      <fill>
        <patternFill>
          <bgColor theme="0" tint="-4.9989318521683403E-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7CE"/>
        </patternFill>
      </fill>
    </dxf>
    <dxf>
      <fill>
        <patternFill>
          <bgColor theme="0" tint="-4.9989318521683403E-2"/>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2476499</xdr:colOff>
      <xdr:row>6</xdr:row>
      <xdr:rowOff>47623</xdr:rowOff>
    </xdr:from>
    <xdr:ext cx="5495925" cy="5547633"/>
    <xdr:sp macro="" textlink="">
      <xdr:nvSpPr>
        <xdr:cNvPr id="3" name="テキスト ボックス 2">
          <a:extLst>
            <a:ext uri="{FF2B5EF4-FFF2-40B4-BE49-F238E27FC236}">
              <a16:creationId xmlns:a16="http://schemas.microsoft.com/office/drawing/2014/main" id="{A5E6691D-5059-4B26-A264-38807CE8EAA3}"/>
            </a:ext>
          </a:extLst>
        </xdr:cNvPr>
        <xdr:cNvSpPr txBox="1"/>
      </xdr:nvSpPr>
      <xdr:spPr>
        <a:xfrm>
          <a:off x="5314949" y="1400173"/>
          <a:ext cx="5495925" cy="5547633"/>
        </a:xfrm>
        <a:prstGeom prst="rect">
          <a:avLst/>
        </a:prstGeom>
        <a:solidFill>
          <a:schemeClr val="accent4">
            <a:lumMod val="40000"/>
            <a:lumOff val="60000"/>
            <a:alpha val="9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buFont typeface="Wingdings" panose="05000000000000000000" pitchFamily="2" charset="2"/>
            <a:buNone/>
          </a:pPr>
          <a:r>
            <a:rPr kumimoji="1" lang="ja-JP" altLang="en-US" sz="900" b="0" u="none" kern="100" baseline="0">
              <a:latin typeface="+mj-ea"/>
              <a:ea typeface="+mj-ea"/>
            </a:rPr>
            <a:t>このテキストボックスは移動、削除、変形できます。</a:t>
          </a:r>
        </a:p>
        <a:p>
          <a:pPr marL="0" indent="0">
            <a:buFont typeface="Wingdings" panose="05000000000000000000" pitchFamily="2" charset="2"/>
            <a:buNone/>
          </a:pPr>
          <a:r>
            <a:rPr kumimoji="1" lang="ja-JP" altLang="en-US" sz="900" b="0" u="none" kern="100" baseline="0">
              <a:latin typeface="+mj-ea"/>
              <a:ea typeface="+mj-ea"/>
            </a:rPr>
            <a:t>画面上に表示されていても、印刷されません。</a:t>
          </a:r>
          <a:endParaRPr kumimoji="1" lang="en-US" altLang="ja-JP" sz="900" b="0" u="none" kern="100" baseline="0">
            <a:latin typeface="+mj-ea"/>
            <a:ea typeface="+mj-ea"/>
          </a:endParaRPr>
        </a:p>
        <a:p>
          <a:pPr marL="0" indent="0">
            <a:buFont typeface="Wingdings" panose="05000000000000000000" pitchFamily="2" charset="2"/>
            <a:buNone/>
          </a:pPr>
          <a:endParaRPr kumimoji="1" lang="en-US" altLang="ja-JP" sz="900" b="0" u="none" kern="100" baseline="0">
            <a:latin typeface="+mj-ea"/>
            <a:ea typeface="+mj-ea"/>
          </a:endParaRPr>
        </a:p>
        <a:p>
          <a:pPr marL="0" indent="0">
            <a:buFont typeface="Wingdings" panose="05000000000000000000" pitchFamily="2" charset="2"/>
            <a:buNone/>
          </a:pPr>
          <a:r>
            <a:rPr kumimoji="1" lang="ja-JP" altLang="en-US" sz="900" b="0" u="none" kern="100" baseline="0">
              <a:latin typeface="+mj-ea"/>
              <a:ea typeface="+mj-ea"/>
            </a:rPr>
            <a:t>（シート全般の使い方の説明）</a:t>
          </a:r>
        </a:p>
        <a:p>
          <a:pPr marL="171450" indent="-171450">
            <a:buFont typeface="Wingdings" panose="05000000000000000000" pitchFamily="2" charset="2"/>
            <a:buChar char="l"/>
          </a:pPr>
          <a:r>
            <a:rPr kumimoji="1" lang="ja-JP" altLang="en-US" sz="900" b="1" u="none" kern="100" baseline="0">
              <a:latin typeface="+mj-ea"/>
              <a:ea typeface="+mj-ea"/>
            </a:rPr>
            <a:t>白色のセル</a:t>
          </a:r>
          <a:r>
            <a:rPr kumimoji="1" lang="ja-JP" altLang="en-US" sz="900" b="0" u="none" kern="100" baseline="0">
              <a:latin typeface="+mj-ea"/>
              <a:ea typeface="+mj-ea"/>
            </a:rPr>
            <a:t>のみ編集できます。灰色のセルは編集できません。</a:t>
          </a:r>
          <a:endParaRPr kumimoji="1" lang="en-US" altLang="ja-JP" sz="900" b="0" u="none" kern="100" baseline="0">
            <a:latin typeface="+mj-ea"/>
            <a:ea typeface="+mj-ea"/>
          </a:endParaRPr>
        </a:p>
        <a:p>
          <a:pPr marL="171450" indent="-171450">
            <a:buFont typeface="Wingdings" panose="05000000000000000000" pitchFamily="2" charset="2"/>
            <a:buChar char="l"/>
          </a:pPr>
          <a:r>
            <a:rPr kumimoji="1" lang="ja-JP" altLang="en-US" sz="900" b="0" u="none" kern="100" baseline="0">
              <a:latin typeface="+mj-ea"/>
              <a:ea typeface="+mj-ea"/>
            </a:rPr>
            <a:t>「原告の主張の要旨」欄や「被告の認否及び主張の要旨」欄には</a:t>
          </a:r>
          <a:r>
            <a:rPr kumimoji="1" lang="en-US" altLang="ja-JP" sz="900" b="1" u="none" kern="100" baseline="0">
              <a:solidFill>
                <a:srgbClr val="FF0000"/>
              </a:solidFill>
              <a:latin typeface="+mj-ea"/>
              <a:ea typeface="+mj-ea"/>
            </a:rPr>
            <a:t>2</a:t>
          </a:r>
          <a:r>
            <a:rPr kumimoji="1" lang="ja-JP" altLang="en-US" sz="900" b="1" u="none" kern="100" baseline="0">
              <a:solidFill>
                <a:srgbClr val="FF0000"/>
              </a:solidFill>
              <a:latin typeface="+mj-ea"/>
              <a:ea typeface="+mj-ea"/>
            </a:rPr>
            <a:t>～</a:t>
          </a:r>
          <a:r>
            <a:rPr kumimoji="1" lang="en-US" altLang="ja-JP" sz="900" b="1" u="none" kern="100" baseline="0">
              <a:solidFill>
                <a:srgbClr val="FF0000"/>
              </a:solidFill>
              <a:latin typeface="+mj-ea"/>
              <a:ea typeface="+mj-ea"/>
            </a:rPr>
            <a:t>5</a:t>
          </a:r>
          <a:r>
            <a:rPr kumimoji="1" lang="ja-JP" altLang="en-US" sz="900" b="1" u="none" kern="100" baseline="0">
              <a:solidFill>
                <a:srgbClr val="FF0000"/>
              </a:solidFill>
              <a:latin typeface="+mj-ea"/>
              <a:ea typeface="+mj-ea"/>
            </a:rPr>
            <a:t>行で主張の概略のみ</a:t>
          </a:r>
          <a:r>
            <a:rPr kumimoji="1" lang="ja-JP" altLang="en-US" sz="900" b="0" u="none" kern="100" baseline="0">
              <a:latin typeface="+mj-ea"/>
              <a:ea typeface="+mj-ea"/>
            </a:rPr>
            <a:t>を記入し、詳細な主張がある場合は主張一覧表に記入してください。</a:t>
          </a:r>
        </a:p>
        <a:p>
          <a:pPr marL="171450" indent="-171450">
            <a:buFont typeface="Wingdings" panose="05000000000000000000" pitchFamily="2" charset="2"/>
            <a:buChar char="l"/>
          </a:pPr>
          <a:r>
            <a:rPr kumimoji="1" lang="ja-JP" altLang="en-US" sz="900" b="1" u="none" kern="100" baseline="0">
              <a:solidFill>
                <a:srgbClr val="FF0000"/>
              </a:solidFill>
              <a:latin typeface="+mj-ea"/>
              <a:ea typeface="+mj-ea"/>
            </a:rPr>
            <a:t>不要な行は非表示にしてください。</a:t>
          </a:r>
          <a:r>
            <a:rPr kumimoji="1" lang="ja-JP" altLang="en-US" sz="900" b="0" u="none" kern="100" baseline="0">
              <a:latin typeface="+mj-ea"/>
              <a:ea typeface="+mj-ea"/>
            </a:rPr>
            <a:t>行を選択（左端の行番号をクリック）した上で右クリックメニューから「非表示」を選択すると、選択した行全体を非表示にできます。なお、非表示にした行の前後の２つ以上の行を選択して（例：</a:t>
          </a:r>
          <a:r>
            <a:rPr kumimoji="1" lang="en-US" altLang="ja-JP" sz="900" b="0" u="none" kern="100" baseline="0">
              <a:latin typeface="+mj-ea"/>
              <a:ea typeface="+mj-ea"/>
            </a:rPr>
            <a:t>15</a:t>
          </a:r>
          <a:r>
            <a:rPr kumimoji="1" lang="ja-JP" altLang="en-US" sz="900" b="0" u="none" kern="100" baseline="0">
              <a:latin typeface="+mj-ea"/>
              <a:ea typeface="+mj-ea"/>
            </a:rPr>
            <a:t>～</a:t>
          </a:r>
          <a:r>
            <a:rPr kumimoji="1" lang="en-US" altLang="ja-JP" sz="900" b="0" u="none" kern="100" baseline="0">
              <a:latin typeface="+mj-ea"/>
              <a:ea typeface="+mj-ea"/>
            </a:rPr>
            <a:t>25</a:t>
          </a:r>
          <a:r>
            <a:rPr kumimoji="1" lang="ja-JP" altLang="en-US" sz="900" b="0" u="none" kern="100" baseline="0">
              <a:latin typeface="+mj-ea"/>
              <a:ea typeface="+mj-ea"/>
            </a:rPr>
            <a:t>行が非表示の場合、</a:t>
          </a:r>
          <a:r>
            <a:rPr kumimoji="1" lang="en-US" altLang="ja-JP" sz="900" b="0" u="none" kern="100" baseline="0">
              <a:latin typeface="+mj-ea"/>
              <a:ea typeface="+mj-ea"/>
            </a:rPr>
            <a:t>14</a:t>
          </a:r>
          <a:r>
            <a:rPr kumimoji="1" lang="ja-JP" altLang="en-US" sz="900" b="0" u="none" kern="100" baseline="0">
              <a:latin typeface="+mj-ea"/>
              <a:ea typeface="+mj-ea"/>
            </a:rPr>
            <a:t>行と</a:t>
          </a:r>
          <a:r>
            <a:rPr kumimoji="1" lang="en-US" altLang="ja-JP" sz="900" b="0" u="none" kern="100" baseline="0">
              <a:latin typeface="+mj-ea"/>
              <a:ea typeface="+mj-ea"/>
            </a:rPr>
            <a:t>26</a:t>
          </a:r>
          <a:r>
            <a:rPr kumimoji="1" lang="ja-JP" altLang="en-US" sz="900" b="0" u="none" kern="100" baseline="0">
              <a:latin typeface="+mj-ea"/>
              <a:ea typeface="+mj-ea"/>
            </a:rPr>
            <a:t>行を選択）、右クリックメニューから「再表示」を選択すると、非表示にした行が再度表示されます。非表示と再表示の方法の詳細は、作成ガイドを確認してください。</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kumimoji="1" lang="ja-JP" altLang="en-US" sz="900" b="1" baseline="0">
              <a:solidFill>
                <a:schemeClr val="tx1"/>
              </a:solidFill>
              <a:effectLst/>
              <a:latin typeface="+mj-ea"/>
              <a:ea typeface="+mj-ea"/>
              <a:cs typeface="+mn-cs"/>
            </a:rPr>
            <a:t>「試算欄」</a:t>
          </a:r>
          <a:r>
            <a:rPr kumimoji="1" lang="ja-JP" altLang="en-US" sz="900" b="0" baseline="0">
              <a:solidFill>
                <a:schemeClr val="tx1"/>
              </a:solidFill>
              <a:effectLst/>
              <a:latin typeface="+mj-ea"/>
              <a:ea typeface="+mj-ea"/>
              <a:cs typeface="+mn-cs"/>
            </a:rPr>
            <a:t>は、和解案の検討等のための計算用の欄です。原告主張額を自動的に転記しますが、数字を打ち替えることができます。「試算欄」は印刷されません。また、</a:t>
          </a:r>
          <a:r>
            <a:rPr kumimoji="1" lang="en-US" altLang="ja-JP" sz="900" b="0" baseline="0">
              <a:solidFill>
                <a:schemeClr val="tx1"/>
              </a:solidFill>
              <a:effectLst/>
              <a:latin typeface="+mj-ea"/>
              <a:ea typeface="+mj-ea"/>
              <a:cs typeface="+mn-cs"/>
            </a:rPr>
            <a:t>I</a:t>
          </a:r>
          <a:r>
            <a:rPr kumimoji="1" lang="ja-JP" altLang="en-US" sz="900" b="0" baseline="0">
              <a:solidFill>
                <a:schemeClr val="tx1"/>
              </a:solidFill>
              <a:effectLst/>
              <a:latin typeface="+mj-ea"/>
              <a:ea typeface="+mj-ea"/>
              <a:cs typeface="+mn-cs"/>
            </a:rPr>
            <a:t>～</a:t>
          </a:r>
          <a:r>
            <a:rPr kumimoji="1" lang="en-US" altLang="ja-JP" sz="900" b="0" baseline="0">
              <a:solidFill>
                <a:schemeClr val="tx1"/>
              </a:solidFill>
              <a:effectLst/>
              <a:latin typeface="+mj-ea"/>
              <a:ea typeface="+mj-ea"/>
              <a:cs typeface="+mn-cs"/>
            </a:rPr>
            <a:t>N</a:t>
          </a:r>
          <a:r>
            <a:rPr kumimoji="1" lang="ja-JP" altLang="en-US" sz="900" b="0" baseline="0">
              <a:solidFill>
                <a:schemeClr val="tx1"/>
              </a:solidFill>
              <a:effectLst/>
              <a:latin typeface="+mj-ea"/>
              <a:ea typeface="+mj-ea"/>
              <a:cs typeface="+mn-cs"/>
            </a:rPr>
            <a:t>列に試算欄Ｂ～試算欄Ｄを設けていますが、初期表示では非表示としていますので、必要に応じて再表示してください。</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endParaRPr lang="en-US" altLang="ja-JP" sz="900">
            <a:effectLst/>
            <a:latin typeface="+mj-ea"/>
            <a:ea typeface="+mj-ea"/>
          </a:endParaRP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lang="ja-JP" altLang="en-US" sz="900">
              <a:effectLst/>
              <a:latin typeface="+mj-ea"/>
              <a:ea typeface="+mj-ea"/>
            </a:rPr>
            <a:t>（損害項目の説明）</a:t>
          </a:r>
          <a:endParaRPr lang="ja-JP" altLang="ja-JP" sz="900">
            <a:effectLst/>
            <a:latin typeface="+mj-ea"/>
            <a:ea typeface="+mj-ea"/>
          </a:endParaRPr>
        </a:p>
        <a:p>
          <a:pPr marL="171450" indent="-171450">
            <a:buFont typeface="Wingdings" panose="05000000000000000000" pitchFamily="2" charset="2"/>
            <a:buChar char="l"/>
          </a:pPr>
          <a:r>
            <a:rPr kumimoji="1" lang="ja-JP" altLang="en-US" sz="900" b="1" u="none" kern="100" baseline="0">
              <a:latin typeface="+mj-ea"/>
              <a:ea typeface="+mj-ea"/>
            </a:rPr>
            <a:t>治療関係費は、治療費シートの記載内容に基づき自動計上されます。</a:t>
          </a:r>
          <a:r>
            <a:rPr kumimoji="1" lang="ja-JP" altLang="en-US" sz="900" b="1" u="none" kern="100" baseline="0">
              <a:solidFill>
                <a:srgbClr val="FF0000"/>
              </a:solidFill>
              <a:latin typeface="+mj-ea"/>
              <a:ea typeface="+mj-ea"/>
            </a:rPr>
            <a:t>まず治療費シートに治療経過を入力してください。</a:t>
          </a:r>
          <a:r>
            <a:rPr kumimoji="1" lang="ja-JP" altLang="en-US" sz="900" b="0" u="none" kern="100" baseline="0">
              <a:latin typeface="+mj-ea"/>
              <a:ea typeface="+mj-ea"/>
            </a:rPr>
            <a:t>最初に表示されている「Ａ病院」「Ｂクリニック」などは記入例です。</a:t>
          </a:r>
          <a:endParaRPr kumimoji="1" lang="en-US" altLang="ja-JP" sz="900" b="0" u="none" kern="100" baseline="0">
            <a:latin typeface="+mj-ea"/>
            <a:ea typeface="+mj-ea"/>
          </a:endParaRPr>
        </a:p>
        <a:p>
          <a:pPr marL="171450" indent="-171450">
            <a:buFont typeface="Wingdings" panose="05000000000000000000" pitchFamily="2" charset="2"/>
            <a:buChar char="l"/>
          </a:pPr>
          <a:r>
            <a:rPr kumimoji="1" lang="ja-JP" altLang="en-US" sz="900" b="1" u="none" kern="100" baseline="0">
              <a:latin typeface="+mj-ea"/>
              <a:ea typeface="+mj-ea"/>
            </a:rPr>
            <a:t>通院交通費は、</a:t>
          </a:r>
          <a:r>
            <a:rPr kumimoji="1" lang="en-US" altLang="ja-JP" sz="900" b="1" u="none" kern="100" baseline="0">
              <a:latin typeface="+mj-ea"/>
              <a:ea typeface="+mj-ea"/>
            </a:rPr>
            <a:t>28</a:t>
          </a:r>
          <a:r>
            <a:rPr kumimoji="1" lang="ja-JP" altLang="en-US" sz="900" b="1" u="none" kern="100" baseline="0">
              <a:latin typeface="+mj-ea"/>
              <a:ea typeface="+mj-ea"/>
            </a:rPr>
            <a:t>～</a:t>
          </a:r>
          <a:r>
            <a:rPr kumimoji="1" lang="en-US" altLang="ja-JP" sz="900" b="1" u="none" kern="100" baseline="0">
              <a:latin typeface="+mj-ea"/>
              <a:ea typeface="+mj-ea"/>
            </a:rPr>
            <a:t>35</a:t>
          </a:r>
          <a:r>
            <a:rPr kumimoji="1" lang="ja-JP" altLang="en-US" sz="900" b="1" u="none" kern="100" baseline="0">
              <a:latin typeface="+mj-ea"/>
              <a:ea typeface="+mj-ea"/>
            </a:rPr>
            <a:t>行に医療機関ごとに金額を入力してください。</a:t>
          </a:r>
          <a:r>
            <a:rPr kumimoji="1" lang="ja-JP" altLang="en-US" sz="900" b="0" u="none" kern="100" baseline="0">
              <a:latin typeface="+mj-ea"/>
              <a:ea typeface="+mj-ea"/>
            </a:rPr>
            <a:t>合計額が「通院交通費」の欄（</a:t>
          </a:r>
          <a:r>
            <a:rPr kumimoji="1" lang="en-US" altLang="ja-JP" sz="900" b="0" u="none" kern="100" baseline="0">
              <a:latin typeface="+mj-ea"/>
              <a:ea typeface="+mj-ea"/>
            </a:rPr>
            <a:t>B27</a:t>
          </a:r>
          <a:r>
            <a:rPr kumimoji="1" lang="ja-JP" altLang="en-US" sz="900" b="0" u="none" kern="100" baseline="0">
              <a:latin typeface="+mj-ea"/>
              <a:ea typeface="+mj-ea"/>
            </a:rPr>
            <a:t>のセル）に自動的に表示されます。</a:t>
          </a:r>
          <a:endParaRPr kumimoji="1" lang="en-US" altLang="ja-JP" sz="900" b="0" u="none" kern="100" baseline="0">
            <a:latin typeface="+mj-ea"/>
            <a:ea typeface="+mj-ea"/>
          </a:endParaRPr>
        </a:p>
        <a:p>
          <a:pPr marL="171450" indent="-171450">
            <a:buFont typeface="Wingdings" panose="05000000000000000000" pitchFamily="2" charset="2"/>
            <a:buChar char="l"/>
          </a:pPr>
          <a:r>
            <a:rPr kumimoji="1" lang="ja-JP" altLang="en-US" sz="900" b="1" u="none" kern="100" baseline="0">
              <a:latin typeface="+mj-ea"/>
              <a:ea typeface="+mj-ea"/>
            </a:rPr>
            <a:t>「療養費小計」の金額を労災保険の療養（補償）給付の充当対象として計算します。</a:t>
          </a:r>
          <a:r>
            <a:rPr kumimoji="1" lang="ja-JP" altLang="en-US" sz="900" b="0" u="none" kern="100" baseline="0">
              <a:latin typeface="+mj-ea"/>
              <a:ea typeface="+mj-ea"/>
            </a:rPr>
            <a:t>療養（補償）給付が通院交通費等には充当されないという見解を採用する場合は、その損害項目が「療養費小計」に含まれないよう、「その他の積極損害」の部分に記入してください。</a:t>
          </a:r>
          <a:endParaRPr kumimoji="1" lang="en-US" altLang="ja-JP" sz="900" b="0" u="none" kern="100" baseline="0">
            <a:latin typeface="+mj-ea"/>
            <a:ea typeface="+mj-ea"/>
          </a:endParaRPr>
        </a:p>
        <a:p>
          <a:pPr marL="171450" indent="-171450">
            <a:buFont typeface="Wingdings" panose="05000000000000000000" pitchFamily="2" charset="2"/>
            <a:buChar char="l"/>
          </a:pPr>
          <a:r>
            <a:rPr kumimoji="1" lang="ja-JP" altLang="en-US" sz="900" b="0" u="none" kern="100" baseline="0">
              <a:latin typeface="+mj-ea"/>
              <a:ea typeface="+mj-ea"/>
            </a:rPr>
            <a:t>素因減額の入力欄は</a:t>
          </a:r>
          <a:r>
            <a:rPr kumimoji="1" lang="en-US" altLang="ja-JP" sz="900" b="0" u="none" kern="100" baseline="0">
              <a:latin typeface="+mj-ea"/>
              <a:ea typeface="+mj-ea"/>
            </a:rPr>
            <a:t>65</a:t>
          </a:r>
          <a:r>
            <a:rPr kumimoji="1" lang="ja-JP" altLang="en-US" sz="900" b="0" u="none" kern="100" baseline="0">
              <a:latin typeface="+mj-ea"/>
              <a:ea typeface="+mj-ea"/>
            </a:rPr>
            <a:t>行目に設けています。初期表示では非表示としていますので、被告が素因減額を主張する場合は、</a:t>
          </a:r>
          <a:r>
            <a:rPr kumimoji="1" lang="en-US" altLang="ja-JP" sz="900" b="0" u="none" kern="100" baseline="0">
              <a:latin typeface="+mj-ea"/>
              <a:ea typeface="+mj-ea"/>
            </a:rPr>
            <a:t>65</a:t>
          </a:r>
          <a:r>
            <a:rPr kumimoji="1" lang="ja-JP" altLang="en-US" sz="900" b="0" u="none" kern="100" baseline="0">
              <a:latin typeface="+mj-ea"/>
              <a:ea typeface="+mj-ea"/>
            </a:rPr>
            <a:t>行目を再表示してください。再表示の方法は上記のとおりです。</a:t>
          </a:r>
        </a:p>
        <a:p>
          <a:pPr marL="171450" indent="-171450">
            <a:buFont typeface="Wingdings" panose="05000000000000000000" pitchFamily="2" charset="2"/>
            <a:buChar char="l"/>
          </a:pPr>
          <a:r>
            <a:rPr kumimoji="1" lang="ja-JP" altLang="en-US" sz="900" b="0" u="none" kern="100" baseline="0">
              <a:latin typeface="+mj-ea"/>
              <a:ea typeface="+mj-ea"/>
            </a:rPr>
            <a:t>素因減額がある場合の過失相殺は、素因減額後の金額に過失相殺率を乗じる方法で計算します。これと異なる計算方法を採る場合は、過失相殺の計算式を修正してください。</a:t>
          </a:r>
          <a:endParaRPr kumimoji="1" lang="en-US" altLang="ja-JP" sz="900" b="0" u="none" kern="100" baseline="0">
            <a:latin typeface="+mj-ea"/>
            <a:ea typeface="+mj-ea"/>
          </a:endParaRPr>
        </a:p>
      </xdr:txBody>
    </xdr:sp>
    <xdr:clientData fLocksWithSheet="0" fPrintsWithSheet="0"/>
  </xdr:oneCellAnchor>
  <xdr:oneCellAnchor>
    <xdr:from>
      <xdr:col>2</xdr:col>
      <xdr:colOff>2686050</xdr:colOff>
      <xdr:row>67</xdr:row>
      <xdr:rowOff>31748</xdr:rowOff>
    </xdr:from>
    <xdr:ext cx="5194300" cy="3403602"/>
    <xdr:sp macro="" textlink="">
      <xdr:nvSpPr>
        <xdr:cNvPr id="4" name="テキスト ボックス 3">
          <a:extLst>
            <a:ext uri="{FF2B5EF4-FFF2-40B4-BE49-F238E27FC236}">
              <a16:creationId xmlns:a16="http://schemas.microsoft.com/office/drawing/2014/main" id="{357DFC32-E760-48F4-B1B3-1B94629E9C16}"/>
            </a:ext>
          </a:extLst>
        </xdr:cNvPr>
        <xdr:cNvSpPr txBox="1"/>
      </xdr:nvSpPr>
      <xdr:spPr>
        <a:xfrm>
          <a:off x="5518150" y="13957298"/>
          <a:ext cx="5194300" cy="3403602"/>
        </a:xfrm>
        <a:prstGeom prst="rect">
          <a:avLst/>
        </a:prstGeom>
        <a:solidFill>
          <a:schemeClr val="accent4">
            <a:lumMod val="40000"/>
            <a:lumOff val="60000"/>
            <a:alpha val="9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buFont typeface="Wingdings" panose="05000000000000000000" pitchFamily="2" charset="2"/>
            <a:buNone/>
          </a:pPr>
          <a:r>
            <a:rPr kumimoji="1" lang="ja-JP" altLang="en-US" sz="900" b="0" u="none" kern="100" baseline="0">
              <a:latin typeface="+mj-ea"/>
              <a:ea typeface="+mj-ea"/>
            </a:rPr>
            <a:t>このテキストボックスは移動、削除、変形できます。</a:t>
          </a:r>
        </a:p>
        <a:p>
          <a:pPr marL="0" indent="0">
            <a:buFont typeface="Wingdings" panose="05000000000000000000" pitchFamily="2" charset="2"/>
            <a:buNone/>
          </a:pPr>
          <a:r>
            <a:rPr kumimoji="1" lang="ja-JP" altLang="en-US" sz="900" b="0" u="none" kern="100" baseline="0">
              <a:latin typeface="+mj-ea"/>
              <a:ea typeface="+mj-ea"/>
            </a:rPr>
            <a:t>画面上に表示されていても、印刷されません。</a:t>
          </a:r>
        </a:p>
        <a:p>
          <a:pPr marL="171450" indent="-171450">
            <a:buFont typeface="Wingdings" panose="05000000000000000000" pitchFamily="2" charset="2"/>
            <a:buChar char="l"/>
          </a:pPr>
          <a:endParaRPr kumimoji="1" lang="en-US" altLang="ja-JP" sz="900" b="0" u="none" kern="100" baseline="0">
            <a:latin typeface="+mj-ea"/>
            <a:ea typeface="+mj-ea"/>
          </a:endParaRPr>
        </a:p>
        <a:p>
          <a:pPr marL="171450" indent="-171450">
            <a:buFont typeface="Wingdings" panose="05000000000000000000" pitchFamily="2" charset="2"/>
            <a:buChar char="l"/>
          </a:pPr>
          <a:r>
            <a:rPr kumimoji="1" lang="ja-JP" altLang="en-US" sz="900" b="0" u="none" kern="100" baseline="0">
              <a:latin typeface="+mj-ea"/>
              <a:ea typeface="+mj-ea"/>
            </a:rPr>
            <a:t>損害の塡補は</a:t>
          </a:r>
          <a:r>
            <a:rPr kumimoji="1" lang="ja-JP" altLang="en-US" sz="900" b="1" u="none" kern="100" baseline="0">
              <a:solidFill>
                <a:srgbClr val="FF0000"/>
              </a:solidFill>
              <a:latin typeface="+mj-ea"/>
              <a:ea typeface="+mj-ea"/>
            </a:rPr>
            <a:t>負の数（マイナス）</a:t>
          </a:r>
          <a:r>
            <a:rPr kumimoji="1" lang="ja-JP" altLang="en-US" sz="900" b="0" u="none" kern="100" baseline="0">
              <a:latin typeface="+mj-ea"/>
              <a:ea typeface="+mj-ea"/>
            </a:rPr>
            <a:t>で記入してください。</a:t>
          </a:r>
        </a:p>
        <a:p>
          <a:pPr marL="171450" indent="-171450">
            <a:buFont typeface="Wingdings" panose="05000000000000000000" pitchFamily="2" charset="2"/>
            <a:buChar char="l"/>
          </a:pPr>
          <a:r>
            <a:rPr kumimoji="1" lang="ja-JP" altLang="en-US" sz="900" b="1" u="none" kern="100" baseline="0">
              <a:latin typeface="+mj-ea"/>
              <a:ea typeface="+mj-ea"/>
            </a:rPr>
            <a:t>労災保険金など費目拘束を要する金員や、人身傷害保険金</a:t>
          </a:r>
          <a:r>
            <a:rPr kumimoji="1" lang="ja-JP" altLang="en-US" sz="900" b="0" u="none" kern="100" baseline="0">
              <a:latin typeface="+mj-ea"/>
              <a:ea typeface="+mj-ea"/>
            </a:rPr>
            <a:t>の受領がある場合には、本シートに直接記入するのではなく、</a:t>
          </a:r>
          <a:r>
            <a:rPr kumimoji="1" lang="ja-JP" altLang="en-US" sz="900" b="1" u="none" kern="100" baseline="0">
              <a:latin typeface="+mj-ea"/>
              <a:ea typeface="+mj-ea"/>
            </a:rPr>
            <a:t>費目拘束シート</a:t>
          </a:r>
          <a:r>
            <a:rPr kumimoji="1" lang="ja-JP" altLang="en-US" sz="900" b="0" u="none" kern="100" baseline="0">
              <a:latin typeface="+mj-ea"/>
              <a:ea typeface="+mj-ea"/>
            </a:rPr>
            <a:t>に記入してください。</a:t>
          </a:r>
          <a:endParaRPr kumimoji="1" lang="en-US" altLang="ja-JP" sz="900" b="0" u="none" kern="100" baseline="0">
            <a:latin typeface="+mj-ea"/>
            <a:ea typeface="+mj-ea"/>
          </a:endParaRPr>
        </a:p>
        <a:p>
          <a:pPr marL="171450" indent="-171450">
            <a:buFont typeface="Wingdings" panose="05000000000000000000" pitchFamily="2" charset="2"/>
            <a:buChar char="l"/>
          </a:pPr>
          <a:r>
            <a:rPr kumimoji="1" lang="ja-JP" altLang="en-US" sz="900" b="0" u="none" kern="100" baseline="0">
              <a:latin typeface="+mj-ea"/>
              <a:ea typeface="+mj-ea"/>
            </a:rPr>
            <a:t>過失相殺前に損益相殺すべき塡補金がある場合は、該当の損害項目に負の数で記入してください。</a:t>
          </a:r>
          <a:br>
            <a:rPr kumimoji="1" lang="ja-JP" altLang="en-US" sz="900" b="0" u="none" kern="100" baseline="0">
              <a:latin typeface="+mj-ea"/>
              <a:ea typeface="+mj-ea"/>
            </a:rPr>
          </a:br>
          <a:r>
            <a:rPr kumimoji="1" lang="ja-JP" altLang="en-US" sz="900" b="0" u="none" kern="100" baseline="0">
              <a:latin typeface="+mj-ea"/>
              <a:ea typeface="+mj-ea"/>
            </a:rPr>
            <a:t>（例）過失相殺前に消極損害に充当される塡補金</a:t>
          </a:r>
          <a:r>
            <a:rPr kumimoji="1" lang="en-US" altLang="ja-JP" sz="900" b="0" u="none" kern="100" baseline="0">
              <a:latin typeface="+mj-ea"/>
              <a:ea typeface="+mj-ea"/>
            </a:rPr>
            <a:t>100,000</a:t>
          </a:r>
          <a:r>
            <a:rPr kumimoji="1" lang="ja-JP" altLang="en-US" sz="900" b="0" u="none" kern="100" baseline="0">
              <a:latin typeface="+mj-ea"/>
              <a:ea typeface="+mj-ea"/>
            </a:rPr>
            <a:t>円があるときは、</a:t>
          </a:r>
          <a:r>
            <a:rPr kumimoji="1" lang="en-US" altLang="ja-JP" sz="900" b="0" u="none" kern="100" baseline="0">
              <a:latin typeface="+mj-ea"/>
              <a:ea typeface="+mj-ea"/>
            </a:rPr>
            <a:t>59</a:t>
          </a:r>
          <a:r>
            <a:rPr kumimoji="1" lang="ja-JP" altLang="en-US" sz="900" b="0" u="none" kern="100" baseline="0">
              <a:latin typeface="+mj-ea"/>
              <a:ea typeface="+mj-ea"/>
            </a:rPr>
            <a:t>行を再表示し、</a:t>
          </a:r>
          <a:r>
            <a:rPr kumimoji="1" lang="en-US" altLang="ja-JP" sz="900" b="0" u="none" kern="100" baseline="0">
              <a:latin typeface="+mj-ea"/>
              <a:ea typeface="+mj-ea"/>
            </a:rPr>
            <a:t>B59</a:t>
          </a:r>
          <a:r>
            <a:rPr kumimoji="1" lang="ja-JP" altLang="en-US" sz="900" b="0" u="none" kern="100" baseline="0">
              <a:latin typeface="+mj-ea"/>
              <a:ea typeface="+mj-ea"/>
            </a:rPr>
            <a:t>のセルに「－</a:t>
          </a:r>
          <a:r>
            <a:rPr kumimoji="1" lang="en-US" altLang="ja-JP" sz="900" b="0" u="none" kern="100" baseline="0">
              <a:latin typeface="+mj-ea"/>
              <a:ea typeface="+mj-ea"/>
            </a:rPr>
            <a:t>100,000</a:t>
          </a:r>
          <a:r>
            <a:rPr kumimoji="1" lang="ja-JP" altLang="en-US" sz="900" b="0" u="none" kern="100" baseline="0">
              <a:latin typeface="+mj-ea"/>
              <a:ea typeface="+mj-ea"/>
            </a:rPr>
            <a:t>」と記入する</a:t>
          </a:r>
          <a:endParaRPr kumimoji="1" lang="en-US" altLang="ja-JP" sz="900" b="0" u="none" kern="100" baseline="0">
            <a:latin typeface="+mj-ea"/>
            <a:ea typeface="+mj-ea"/>
          </a:endParaRPr>
        </a:p>
        <a:p>
          <a:pPr marL="171450" indent="-171450">
            <a:buFont typeface="Wingdings" panose="05000000000000000000" pitchFamily="2" charset="2"/>
            <a:buChar char="l"/>
          </a:pPr>
          <a:r>
            <a:rPr kumimoji="1" lang="ja-JP" altLang="en-US" sz="900" b="0" u="none" kern="100" baseline="0">
              <a:latin typeface="+mj-ea"/>
              <a:ea typeface="+mj-ea"/>
            </a:rPr>
            <a:t>確定遅延損害金を主張する場合、「その他」（</a:t>
          </a:r>
          <a:r>
            <a:rPr kumimoji="1" lang="en-US" altLang="ja-JP" sz="900" b="0" u="none" kern="100" baseline="0">
              <a:latin typeface="+mj-ea"/>
              <a:ea typeface="+mj-ea"/>
            </a:rPr>
            <a:t>A81</a:t>
          </a:r>
          <a:r>
            <a:rPr kumimoji="1" lang="ja-JP" altLang="en-US" sz="900" b="0" u="none" kern="100" baseline="0">
              <a:latin typeface="+mj-ea"/>
              <a:ea typeface="+mj-ea"/>
            </a:rPr>
            <a:t>）の項目名を「確定遅延損害金」に書き換えるなどして主張してください。その際、確定遅延損害金の計算方法を「原告の主張の要旨」欄又は主張一覧表に記入してください。</a:t>
          </a:r>
          <a:r>
            <a:rPr kumimoji="1" lang="en-US" altLang="ja-JP" sz="900" b="0" u="none" kern="100" baseline="0">
              <a:latin typeface="+mj-ea"/>
              <a:ea typeface="+mj-ea"/>
            </a:rPr>
            <a:t/>
          </a:r>
          <a:br>
            <a:rPr kumimoji="1" lang="en-US" altLang="ja-JP" sz="900" b="0" u="none" kern="100" baseline="0">
              <a:latin typeface="+mj-ea"/>
              <a:ea typeface="+mj-ea"/>
            </a:rPr>
          </a:br>
          <a:r>
            <a:rPr kumimoji="1" lang="ja-JP" altLang="en-US" sz="900" b="0" u="none" kern="100" baseline="0">
              <a:latin typeface="+mj-ea"/>
              <a:ea typeface="+mj-ea"/>
            </a:rPr>
            <a:t>（例）自賠責保険金</a:t>
          </a:r>
          <a:r>
            <a:rPr kumimoji="1" lang="en-US" altLang="ja-JP" sz="900" b="0" u="none" kern="100" baseline="0">
              <a:latin typeface="+mj-ea"/>
              <a:ea typeface="+mj-ea"/>
            </a:rPr>
            <a:t>750,000</a:t>
          </a:r>
          <a:r>
            <a:rPr kumimoji="1" lang="ja-JP" altLang="en-US" sz="900" b="0" u="none" kern="100" baseline="0">
              <a:latin typeface="+mj-ea"/>
              <a:ea typeface="+mj-ea"/>
            </a:rPr>
            <a:t>円を受領し、うち</a:t>
          </a:r>
          <a:r>
            <a:rPr kumimoji="1" lang="en-US" altLang="ja-JP" sz="900" b="0" u="none" kern="100" baseline="0">
              <a:latin typeface="+mj-ea"/>
              <a:ea typeface="+mj-ea"/>
            </a:rPr>
            <a:t>300,000</a:t>
          </a:r>
          <a:r>
            <a:rPr kumimoji="1" lang="ja-JP" altLang="en-US" sz="900" b="0" u="none" kern="100" baseline="0">
              <a:latin typeface="+mj-ea"/>
              <a:ea typeface="+mj-ea"/>
            </a:rPr>
            <a:t>円を受領日までに発生した遅延損害金（確定遅延損害金）に充当し、残額</a:t>
          </a:r>
          <a:r>
            <a:rPr kumimoji="1" lang="en-US" altLang="ja-JP" sz="900" b="0" u="none" kern="100" baseline="0">
              <a:latin typeface="+mj-ea"/>
              <a:ea typeface="+mj-ea"/>
            </a:rPr>
            <a:t>450,000</a:t>
          </a:r>
          <a:r>
            <a:rPr kumimoji="1" lang="ja-JP" altLang="en-US" sz="900" b="0" u="none" kern="100" baseline="0">
              <a:latin typeface="+mj-ea"/>
              <a:ea typeface="+mj-ea"/>
            </a:rPr>
            <a:t>円を元本に充当する場合　→　「損害の塡補」の「自賠責保険金」に「－</a:t>
          </a:r>
          <a:r>
            <a:rPr kumimoji="1" lang="en-US" altLang="ja-JP" sz="900" b="0" u="none" kern="100" baseline="0">
              <a:latin typeface="+mj-ea"/>
              <a:ea typeface="+mj-ea"/>
            </a:rPr>
            <a:t>750,000</a:t>
          </a:r>
          <a:r>
            <a:rPr kumimoji="1" lang="ja-JP" altLang="en-US" sz="900" b="0" u="none" kern="100" baseline="0">
              <a:latin typeface="+mj-ea"/>
              <a:ea typeface="+mj-ea"/>
            </a:rPr>
            <a:t>」と記入し、「その他」を「確定遅延損害金」に書き換えて「</a:t>
          </a:r>
          <a:r>
            <a:rPr kumimoji="1" lang="en-US" altLang="ja-JP" sz="900" b="0" u="none" kern="100" baseline="0">
              <a:latin typeface="+mj-ea"/>
              <a:ea typeface="+mj-ea"/>
            </a:rPr>
            <a:t>300,000</a:t>
          </a:r>
          <a:r>
            <a:rPr kumimoji="1" lang="ja-JP" altLang="en-US" sz="900" b="0" u="none" kern="100" baseline="0">
              <a:latin typeface="+mj-ea"/>
              <a:ea typeface="+mj-ea"/>
            </a:rPr>
            <a:t>」と記入する</a:t>
          </a:r>
        </a:p>
      </xdr:txBody>
    </xdr:sp>
    <xdr:clientData fLocksWithSheet="0" fPrintsWithSheet="0"/>
  </xdr:oneCellAnchor>
  <xdr:oneCellAnchor>
    <xdr:from>
      <xdr:col>2</xdr:col>
      <xdr:colOff>2485119</xdr:colOff>
      <xdr:row>33</xdr:row>
      <xdr:rowOff>20412</xdr:rowOff>
    </xdr:from>
    <xdr:ext cx="5492749" cy="1079499"/>
    <xdr:sp macro="" textlink="">
      <xdr:nvSpPr>
        <xdr:cNvPr id="5" name="テキスト ボックス 4">
          <a:extLst>
            <a:ext uri="{FF2B5EF4-FFF2-40B4-BE49-F238E27FC236}">
              <a16:creationId xmlns:a16="http://schemas.microsoft.com/office/drawing/2014/main" id="{C2073E63-DB50-464A-9666-8BBC0E20601A}"/>
            </a:ext>
          </a:extLst>
        </xdr:cNvPr>
        <xdr:cNvSpPr txBox="1"/>
      </xdr:nvSpPr>
      <xdr:spPr>
        <a:xfrm>
          <a:off x="5323569" y="7030812"/>
          <a:ext cx="5492749" cy="1079499"/>
        </a:xfrm>
        <a:prstGeom prst="rect">
          <a:avLst/>
        </a:prstGeom>
        <a:solidFill>
          <a:schemeClr val="accent4">
            <a:lumMod val="40000"/>
            <a:lumOff val="60000"/>
            <a:alpha val="9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buFont typeface="Wingdings" panose="05000000000000000000" pitchFamily="2" charset="2"/>
            <a:buNone/>
          </a:pPr>
          <a:r>
            <a:rPr kumimoji="1" lang="ja-JP" altLang="en-US" sz="900" b="0" u="none" kern="100" baseline="0">
              <a:latin typeface="+mj-ea"/>
              <a:ea typeface="+mj-ea"/>
            </a:rPr>
            <a:t>このテキストボックスは移動、削除、変形できます。</a:t>
          </a:r>
        </a:p>
        <a:p>
          <a:pPr marL="0" indent="0">
            <a:buFont typeface="Wingdings" panose="05000000000000000000" pitchFamily="2" charset="2"/>
            <a:buNone/>
          </a:pPr>
          <a:r>
            <a:rPr kumimoji="1" lang="ja-JP" altLang="en-US" sz="900" b="0" u="none" kern="100" baseline="0">
              <a:latin typeface="+mj-ea"/>
              <a:ea typeface="+mj-ea"/>
            </a:rPr>
            <a:t>画面上に表示されていても、印刷されません。</a:t>
          </a:r>
          <a:endParaRPr kumimoji="1" lang="en-US" altLang="ja-JP" sz="900" b="0" u="none" kern="100" baseline="0">
            <a:latin typeface="+mj-ea"/>
            <a:ea typeface="+mj-ea"/>
          </a:endParaRPr>
        </a:p>
        <a:p>
          <a:pPr marL="0" indent="0">
            <a:buFont typeface="Wingdings" panose="05000000000000000000" pitchFamily="2" charset="2"/>
            <a:buNone/>
          </a:pPr>
          <a:endParaRPr kumimoji="1" lang="en-US" altLang="ja-JP" sz="900" b="0" u="none" kern="100" baseline="0">
            <a:latin typeface="+mj-ea"/>
            <a:ea typeface="+mj-ea"/>
          </a:endParaRPr>
        </a:p>
        <a:p>
          <a:pPr marL="171450" indent="-171450">
            <a:buFont typeface="Wingdings" panose="05000000000000000000" pitchFamily="2" charset="2"/>
            <a:buChar char="l"/>
          </a:pPr>
          <a:r>
            <a:rPr kumimoji="1" lang="ja-JP" altLang="en-US" sz="900" b="1" u="none" kern="100" baseline="0">
              <a:solidFill>
                <a:srgbClr val="FF0000"/>
              </a:solidFill>
              <a:latin typeface="+mj-ea"/>
              <a:ea typeface="+mj-ea"/>
            </a:rPr>
            <a:t>このファイルには計算式が組み込まれていますが、計算結果が正確なものであることを裁判所が保証するものではありません。金額については、本書式を利用する当事者の責任で確認してください。</a:t>
          </a:r>
          <a:endParaRPr kumimoji="1" lang="en-US" altLang="ja-JP" sz="900" b="0" u="none" kern="100" baseline="0">
            <a:solidFill>
              <a:srgbClr val="FF0000"/>
            </a:solidFill>
            <a:latin typeface="+mj-ea"/>
            <a:ea typeface="+mj-ea"/>
          </a:endParaRPr>
        </a:p>
      </xdr:txBody>
    </xdr:sp>
    <xdr:clientData fLocksWithSheet="0" fPrintsWithSheet="0"/>
  </xdr:oneCellAnchor>
</xdr:wsDr>
</file>

<file path=xl/drawings/drawing2.xml><?xml version="1.0" encoding="utf-8"?>
<xdr:wsDr xmlns:xdr="http://schemas.openxmlformats.org/drawingml/2006/spreadsheetDrawing" xmlns:a="http://schemas.openxmlformats.org/drawingml/2006/main">
  <xdr:oneCellAnchor>
    <xdr:from>
      <xdr:col>6</xdr:col>
      <xdr:colOff>79375</xdr:colOff>
      <xdr:row>17</xdr:row>
      <xdr:rowOff>12700</xdr:rowOff>
    </xdr:from>
    <xdr:ext cx="5391151" cy="4184651"/>
    <xdr:sp macro="" textlink="">
      <xdr:nvSpPr>
        <xdr:cNvPr id="3" name="テキスト ボックス 2">
          <a:extLst>
            <a:ext uri="{FF2B5EF4-FFF2-40B4-BE49-F238E27FC236}">
              <a16:creationId xmlns:a16="http://schemas.microsoft.com/office/drawing/2014/main" id="{CDE7B223-B089-4571-8C7A-F13099D93FFD}"/>
            </a:ext>
          </a:extLst>
        </xdr:cNvPr>
        <xdr:cNvSpPr txBox="1"/>
      </xdr:nvSpPr>
      <xdr:spPr>
        <a:xfrm>
          <a:off x="6022975" y="3575050"/>
          <a:ext cx="5391151" cy="4184651"/>
        </a:xfrm>
        <a:prstGeom prst="rect">
          <a:avLst/>
        </a:prstGeom>
        <a:solidFill>
          <a:schemeClr val="accent4">
            <a:lumMod val="40000"/>
            <a:lumOff val="60000"/>
            <a:alpha val="9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buFont typeface="Wingdings" panose="05000000000000000000" pitchFamily="2" charset="2"/>
            <a:buNone/>
          </a:pPr>
          <a:r>
            <a:rPr kumimoji="1" lang="ja-JP" altLang="en-US" sz="900" b="0" u="none" kern="100" baseline="0">
              <a:latin typeface="+mj-ea"/>
              <a:ea typeface="+mj-ea"/>
            </a:rPr>
            <a:t>このテキストボックスは移動、削除、変形できます。</a:t>
          </a:r>
          <a:endParaRPr kumimoji="1" lang="en-US" altLang="ja-JP" sz="900" b="0" u="none" kern="100" baseline="0">
            <a:latin typeface="+mj-ea"/>
            <a:ea typeface="+mj-ea"/>
          </a:endParaRPr>
        </a:p>
        <a:p>
          <a:pPr marL="0" indent="0">
            <a:buFont typeface="Wingdings" panose="05000000000000000000" pitchFamily="2" charset="2"/>
            <a:buNone/>
          </a:pPr>
          <a:r>
            <a:rPr kumimoji="1" lang="ja-JP" altLang="en-US" sz="900" b="0" u="none" kern="100" baseline="0">
              <a:latin typeface="+mj-ea"/>
              <a:ea typeface="+mj-ea"/>
            </a:rPr>
            <a:t>画面上に表示されていても、印刷されません。</a:t>
          </a:r>
        </a:p>
        <a:p>
          <a:pPr marL="171450" indent="-171450">
            <a:buFont typeface="Wingdings" panose="05000000000000000000" pitchFamily="2" charset="2"/>
            <a:buChar char="l"/>
          </a:pPr>
          <a:endParaRPr kumimoji="1" lang="en-US" altLang="ja-JP" sz="900" b="1" u="sng" kern="100" baseline="0">
            <a:latin typeface="+mj-ea"/>
            <a:ea typeface="+mj-ea"/>
          </a:endParaRPr>
        </a:p>
        <a:p>
          <a:pPr marL="171450" indent="-171450">
            <a:buFont typeface="Wingdings" panose="05000000000000000000" pitchFamily="2" charset="2"/>
            <a:buChar char="l"/>
          </a:pPr>
          <a:r>
            <a:rPr kumimoji="1" lang="ja-JP" altLang="en-US" sz="900" b="1" u="none" kern="100" baseline="0">
              <a:latin typeface="+mj-ea"/>
              <a:ea typeface="+mj-ea"/>
            </a:rPr>
            <a:t>白色のセル</a:t>
          </a:r>
          <a:r>
            <a:rPr kumimoji="1" lang="ja-JP" altLang="en-US" sz="900" b="0" u="none" kern="100" baseline="0">
              <a:latin typeface="+mj-ea"/>
              <a:ea typeface="+mj-ea"/>
            </a:rPr>
            <a:t>のみ編集できます。灰色のセルは編集できません。</a:t>
          </a:r>
        </a:p>
        <a:p>
          <a:pPr marL="171450" indent="-171450">
            <a:buFont typeface="Wingdings" panose="05000000000000000000" pitchFamily="2" charset="2"/>
            <a:buChar char="l"/>
          </a:pPr>
          <a:r>
            <a:rPr kumimoji="1" lang="ja-JP" altLang="en-US" sz="900" b="0" u="none" kern="100" baseline="0">
              <a:latin typeface="+mj-ea"/>
              <a:ea typeface="+mj-ea"/>
            </a:rPr>
            <a:t>この表は、</a:t>
          </a:r>
          <a:r>
            <a:rPr kumimoji="1" lang="ja-JP" altLang="en-US" sz="900" b="1" u="none" kern="100" baseline="0">
              <a:solidFill>
                <a:srgbClr val="FF0000"/>
              </a:solidFill>
              <a:latin typeface="+mj-ea"/>
              <a:ea typeface="+mj-ea"/>
            </a:rPr>
            <a:t>治療関係費等（療養費）を月ごとに整理</a:t>
          </a:r>
          <a:r>
            <a:rPr kumimoji="1" lang="ja-JP" altLang="en-US" sz="900" b="0" u="none" kern="100" baseline="0">
              <a:latin typeface="+mj-ea"/>
              <a:ea typeface="+mj-ea"/>
            </a:rPr>
            <a:t>するものです。</a:t>
          </a:r>
          <a:endParaRPr kumimoji="1" lang="en-US" altLang="ja-JP" sz="900" b="0" u="none" kern="100" baseline="0">
            <a:latin typeface="+mj-ea"/>
            <a:ea typeface="+mj-ea"/>
          </a:endParaRPr>
        </a:p>
        <a:p>
          <a:pPr marL="171450" indent="-171450">
            <a:buFont typeface="Wingdings" panose="05000000000000000000" pitchFamily="2" charset="2"/>
            <a:buChar char="l"/>
          </a:pPr>
          <a:r>
            <a:rPr kumimoji="1" lang="ja-JP" altLang="en-US" sz="900" b="0" u="none" kern="100" baseline="0">
              <a:latin typeface="+mj-ea"/>
              <a:ea typeface="+mj-ea"/>
            </a:rPr>
            <a:t>「Ａ病院」などの記載は、記入例です。入力範囲を選択した上で右クリックメニューから「数値と値のクリア」をクリックすることにより記入例を削除した上で、実際に入通院した医療機関等の名称や入通院日数、金額などをしてください。</a:t>
          </a:r>
        </a:p>
        <a:p>
          <a:pPr marL="171450" indent="-171450">
            <a:buFont typeface="Wingdings" panose="05000000000000000000" pitchFamily="2" charset="2"/>
            <a:buChar char="l"/>
          </a:pPr>
          <a:r>
            <a:rPr kumimoji="1" lang="ja-JP" altLang="en-US" sz="900" b="1" u="none" kern="100" baseline="0">
              <a:solidFill>
                <a:srgbClr val="FF0000"/>
              </a:solidFill>
              <a:latin typeface="+mj-ea"/>
              <a:ea typeface="+mj-ea"/>
            </a:rPr>
            <a:t>診療報酬明細書（レセプト）</a:t>
          </a:r>
          <a:r>
            <a:rPr kumimoji="1" lang="ja-JP" altLang="en-US" sz="900" b="0" u="none" kern="100" baseline="0">
              <a:latin typeface="+mj-ea"/>
              <a:ea typeface="+mj-ea"/>
            </a:rPr>
            <a:t>等に基づき</a:t>
          </a:r>
          <a:r>
            <a:rPr kumimoji="1" lang="ja-JP" altLang="en-US" sz="900" kern="100" baseline="0">
              <a:latin typeface="+mj-ea"/>
              <a:ea typeface="+mj-ea"/>
            </a:rPr>
            <a:t>、入通院先の医療機関名、対象年月、その月の入院日数・通院実日数、治療費等の金額を記入してください。</a:t>
          </a:r>
          <a:endParaRPr kumimoji="1" lang="en-US" altLang="ja-JP" sz="900" kern="100" baseline="0">
            <a:latin typeface="+mj-ea"/>
            <a:ea typeface="+mj-ea"/>
          </a:endParaRPr>
        </a:p>
        <a:p>
          <a:pPr marL="171450" indent="-171450">
            <a:buFont typeface="Wingdings" panose="05000000000000000000" pitchFamily="2" charset="2"/>
            <a:buChar char="l"/>
          </a:pPr>
          <a:r>
            <a:rPr kumimoji="1" lang="ja-JP" altLang="en-US" sz="900" kern="100" baseline="0">
              <a:latin typeface="+mj-ea"/>
              <a:ea typeface="+mj-ea"/>
            </a:rPr>
            <a:t>「医療機関等の名称」欄の記載は、</a:t>
          </a:r>
          <a:r>
            <a:rPr kumimoji="1" lang="ja-JP" altLang="en-US" sz="900" b="1" kern="100" baseline="0">
              <a:solidFill>
                <a:srgbClr val="FF0000"/>
              </a:solidFill>
              <a:latin typeface="+mj-ea"/>
              <a:ea typeface="+mj-ea"/>
            </a:rPr>
            <a:t>表記揺れがないように注意</a:t>
          </a:r>
          <a:r>
            <a:rPr kumimoji="1" lang="ja-JP" altLang="en-US" sz="900" b="0" kern="100" baseline="0">
              <a:latin typeface="+mj-ea"/>
              <a:ea typeface="+mj-ea"/>
            </a:rPr>
            <a:t>してください</a:t>
          </a:r>
          <a:r>
            <a:rPr kumimoji="1" lang="ja-JP" altLang="en-US" sz="900" kern="100" baseline="0">
              <a:latin typeface="+mj-ea"/>
              <a:ea typeface="+mj-ea"/>
            </a:rPr>
            <a:t>。また、</a:t>
          </a:r>
          <a:r>
            <a:rPr kumimoji="1" lang="ja-JP" altLang="en-US" sz="900" b="0" kern="100" baseline="0">
              <a:latin typeface="+mj-ea"/>
              <a:ea typeface="+mj-ea"/>
            </a:rPr>
            <a:t>「同上」や「</a:t>
          </a:r>
          <a:r>
            <a:rPr kumimoji="1" lang="en-US" altLang="ja-JP" sz="900" b="0" kern="100" baseline="0">
              <a:latin typeface="+mj-ea"/>
              <a:ea typeface="+mj-ea"/>
            </a:rPr>
            <a:t>〃</a:t>
          </a:r>
          <a:r>
            <a:rPr kumimoji="1" lang="ja-JP" altLang="en-US" sz="900" b="0" kern="100" baseline="0">
              <a:latin typeface="+mj-ea"/>
              <a:ea typeface="+mj-ea"/>
            </a:rPr>
            <a:t>」などの表記を用いないでください。</a:t>
          </a:r>
          <a:r>
            <a:rPr kumimoji="1" lang="ja-JP" altLang="en-US" sz="900" kern="100" baseline="0">
              <a:latin typeface="+mj-ea"/>
              <a:ea typeface="+mj-ea"/>
            </a:rPr>
            <a:t>表記揺れ等があると、損害一覧シートにおいて治療費の集計が正確に行われません。</a:t>
          </a:r>
          <a:endParaRPr kumimoji="1" lang="en-US" altLang="ja-JP" sz="900" kern="100" baseline="0">
            <a:latin typeface="+mj-ea"/>
            <a:ea typeface="+mj-ea"/>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kumimoji="1" lang="ja-JP" altLang="ja-JP" sz="900" b="1" kern="100" baseline="0">
              <a:solidFill>
                <a:schemeClr val="tx1"/>
              </a:solidFill>
              <a:effectLst/>
              <a:latin typeface="+mj-ea"/>
              <a:ea typeface="+mj-ea"/>
              <a:cs typeface="+mn-cs"/>
            </a:rPr>
            <a:t>年月</a:t>
          </a:r>
          <a:r>
            <a:rPr kumimoji="1" lang="ja-JP" altLang="ja-JP" sz="900" b="0" kern="100" baseline="0">
              <a:solidFill>
                <a:schemeClr val="tx1"/>
              </a:solidFill>
              <a:effectLst/>
              <a:latin typeface="+mj-ea"/>
              <a:ea typeface="+mj-ea"/>
              <a:cs typeface="+mn-cs"/>
            </a:rPr>
            <a:t>は「</a:t>
          </a:r>
          <a:r>
            <a:rPr kumimoji="1" lang="en-US" altLang="ja-JP" sz="900" b="0" u="none" kern="100" baseline="0">
              <a:solidFill>
                <a:schemeClr val="tx1"/>
              </a:solidFill>
              <a:effectLst/>
              <a:latin typeface="+mj-ea"/>
              <a:ea typeface="+mj-ea"/>
              <a:cs typeface="+mn-cs"/>
            </a:rPr>
            <a:t>R03.01</a:t>
          </a:r>
          <a:r>
            <a:rPr kumimoji="1" lang="ja-JP" altLang="ja-JP" sz="900" b="0" kern="100" baseline="0">
              <a:solidFill>
                <a:schemeClr val="tx1"/>
              </a:solidFill>
              <a:effectLst/>
              <a:latin typeface="+mj-ea"/>
              <a:ea typeface="+mj-ea"/>
              <a:cs typeface="+mn-cs"/>
            </a:rPr>
            <a:t>」</a:t>
          </a:r>
          <a:r>
            <a:rPr kumimoji="1" lang="ja-JP" altLang="ja-JP" sz="900" kern="100" baseline="0">
              <a:solidFill>
                <a:schemeClr val="tx1"/>
              </a:solidFill>
              <a:effectLst/>
              <a:latin typeface="+mj-ea"/>
              <a:ea typeface="+mj-ea"/>
              <a:cs typeface="+mn-cs"/>
            </a:rPr>
            <a:t>の要領で記入してください</a:t>
          </a:r>
          <a:r>
            <a:rPr kumimoji="1" lang="ja-JP" altLang="en-US" sz="900" kern="100" baseline="0">
              <a:solidFill>
                <a:schemeClr val="tx1"/>
              </a:solidFill>
              <a:effectLst/>
              <a:latin typeface="+mj-ea"/>
              <a:ea typeface="+mj-ea"/>
              <a:cs typeface="+mn-cs"/>
            </a:rPr>
            <a:t>（フィルター機能による並び替え等を容易にするため）</a:t>
          </a:r>
          <a:r>
            <a:rPr kumimoji="1" lang="ja-JP" altLang="ja-JP" sz="900" kern="100" baseline="0">
              <a:solidFill>
                <a:schemeClr val="tx1"/>
              </a:solidFill>
              <a:effectLst/>
              <a:latin typeface="+mj-ea"/>
              <a:ea typeface="+mj-ea"/>
              <a:cs typeface="+mn-cs"/>
            </a:rPr>
            <a:t>。</a:t>
          </a:r>
          <a:endParaRPr kumimoji="1" lang="en-US" altLang="ja-JP" sz="900" kern="100" baseline="0">
            <a:solidFill>
              <a:schemeClr val="tx1"/>
            </a:solidFill>
            <a:effectLst/>
            <a:latin typeface="+mj-ea"/>
            <a:ea typeface="+mj-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lang="ja-JP" altLang="en-US" sz="900" kern="100" baseline="0">
              <a:effectLst/>
              <a:latin typeface="+mj-ea"/>
              <a:ea typeface="+mj-ea"/>
            </a:rPr>
            <a:t>備考欄には、</a:t>
          </a:r>
          <a:r>
            <a:rPr lang="ja-JP" altLang="en-US" sz="900" b="1" u="none" kern="100" baseline="0">
              <a:solidFill>
                <a:srgbClr val="FF0000"/>
              </a:solidFill>
              <a:effectLst/>
              <a:latin typeface="+mj-ea"/>
              <a:ea typeface="+mj-ea"/>
            </a:rPr>
            <a:t>各医療機関の治療開始日・治療終了日、症状固定日</a:t>
          </a:r>
          <a:r>
            <a:rPr lang="ja-JP" altLang="en-US" sz="900" kern="100" baseline="0">
              <a:effectLst/>
              <a:latin typeface="+mj-ea"/>
              <a:ea typeface="+mj-ea"/>
            </a:rPr>
            <a:t>を当該年月の行に記入してください（記入例参照）。</a:t>
          </a:r>
          <a:endParaRPr lang="en-US" altLang="ja-JP" sz="900" kern="100" baseline="0">
            <a:effectLst/>
            <a:latin typeface="+mj-ea"/>
            <a:ea typeface="+mj-ea"/>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lang="ja-JP" altLang="en-US" sz="900" kern="100" baseline="0">
              <a:effectLst/>
              <a:latin typeface="+mj-ea"/>
              <a:ea typeface="+mj-ea"/>
            </a:rPr>
            <a:t>複数の医療機関に入通院した日がある場合（入通院日の重複がある場合）には、「重複」欄にその重複日数を正の数で記入してください。</a:t>
          </a:r>
          <a:endParaRPr lang="ja-JP" altLang="ja-JP" sz="900" kern="100" baseline="0">
            <a:effectLst/>
            <a:latin typeface="+mj-ea"/>
            <a:ea typeface="+mj-ea"/>
          </a:endParaRPr>
        </a:p>
        <a:p>
          <a:pPr marL="171450" indent="-171450">
            <a:buFont typeface="Wingdings" panose="05000000000000000000" pitchFamily="2" charset="2"/>
            <a:buChar char="l"/>
          </a:pPr>
          <a:r>
            <a:rPr kumimoji="1" lang="ja-JP" altLang="en-US" sz="900" b="0" u="none" kern="100" baseline="0">
              <a:latin typeface="+mj-ea"/>
              <a:ea typeface="+mj-ea"/>
            </a:rPr>
            <a:t>調剤料、装具代等も、この表に記入してください。</a:t>
          </a:r>
          <a:r>
            <a:rPr kumimoji="1" lang="ja-JP" altLang="en-US" sz="900" kern="100" baseline="0">
              <a:latin typeface="+mj-ea"/>
              <a:ea typeface="+mj-ea"/>
            </a:rPr>
            <a:t>ただし、入院日数や通院実日数を記入する必要はありません。</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5</xdr:col>
      <xdr:colOff>146050</xdr:colOff>
      <xdr:row>0</xdr:row>
      <xdr:rowOff>234950</xdr:rowOff>
    </xdr:from>
    <xdr:ext cx="4303713" cy="4616450"/>
    <xdr:sp macro="" textlink="">
      <xdr:nvSpPr>
        <xdr:cNvPr id="2" name="テキスト ボックス 1">
          <a:extLst>
            <a:ext uri="{FF2B5EF4-FFF2-40B4-BE49-F238E27FC236}">
              <a16:creationId xmlns:a16="http://schemas.microsoft.com/office/drawing/2014/main" id="{C5767250-AFDE-4D0B-AB7D-A642BA47E288}"/>
            </a:ext>
          </a:extLst>
        </xdr:cNvPr>
        <xdr:cNvSpPr txBox="1"/>
      </xdr:nvSpPr>
      <xdr:spPr>
        <a:xfrm>
          <a:off x="6083300" y="234950"/>
          <a:ext cx="4303713" cy="4616450"/>
        </a:xfrm>
        <a:prstGeom prst="rect">
          <a:avLst/>
        </a:prstGeom>
        <a:solidFill>
          <a:schemeClr val="accent4">
            <a:lumMod val="40000"/>
            <a:lumOff val="60000"/>
            <a:alpha val="9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buFont typeface="Wingdings" panose="05000000000000000000" pitchFamily="2" charset="2"/>
            <a:buNone/>
          </a:pPr>
          <a:r>
            <a:rPr kumimoji="1" lang="ja-JP" altLang="en-US" sz="900" kern="100" baseline="0">
              <a:latin typeface="+mj-ea"/>
              <a:ea typeface="+mj-ea"/>
            </a:rPr>
            <a:t>このテキストボックスは移動、削除、変形できます。</a:t>
          </a:r>
        </a:p>
        <a:p>
          <a:pPr marL="0" indent="0">
            <a:buFont typeface="Wingdings" panose="05000000000000000000" pitchFamily="2" charset="2"/>
            <a:buNone/>
          </a:pPr>
          <a:r>
            <a:rPr kumimoji="1" lang="ja-JP" altLang="en-US" sz="900" kern="100" baseline="0">
              <a:latin typeface="+mj-ea"/>
              <a:ea typeface="+mj-ea"/>
            </a:rPr>
            <a:t>画面上に表示されていても、印刷されません。</a:t>
          </a:r>
          <a:endParaRPr kumimoji="1" lang="en-US" altLang="ja-JP" sz="900" kern="100" baseline="0">
            <a:latin typeface="+mj-ea"/>
            <a:ea typeface="+mj-ea"/>
          </a:endParaRPr>
        </a:p>
        <a:p>
          <a:pPr marL="0" indent="0">
            <a:buFont typeface="Wingdings" panose="05000000000000000000" pitchFamily="2" charset="2"/>
            <a:buNone/>
          </a:pPr>
          <a:endParaRPr kumimoji="1" lang="en-US" altLang="ja-JP" sz="900" kern="100" baseline="0">
            <a:latin typeface="+mj-ea"/>
            <a:ea typeface="+mj-ea"/>
          </a:endParaRPr>
        </a:p>
        <a:p>
          <a:pPr marL="0" indent="0">
            <a:buFont typeface="Wingdings" panose="05000000000000000000" pitchFamily="2" charset="2"/>
            <a:buNone/>
          </a:pPr>
          <a:r>
            <a:rPr kumimoji="1" lang="ja-JP" altLang="en-US" sz="900" kern="100" baseline="0">
              <a:latin typeface="+mj-ea"/>
              <a:ea typeface="+mj-ea"/>
            </a:rPr>
            <a:t>（シート全般の使い方の説明）</a:t>
          </a:r>
        </a:p>
        <a:p>
          <a:pPr marL="171450" indent="-171450">
            <a:buFont typeface="Wingdings" panose="05000000000000000000" pitchFamily="2" charset="2"/>
            <a:buChar char="l"/>
          </a:pPr>
          <a:r>
            <a:rPr kumimoji="1" lang="ja-JP" altLang="en-US" sz="900" kern="100" baseline="0">
              <a:latin typeface="+mj-ea"/>
              <a:ea typeface="+mj-ea"/>
            </a:rPr>
            <a:t>このシートは、</a:t>
          </a:r>
          <a:r>
            <a:rPr kumimoji="1" lang="ja-JP" altLang="en-US" sz="900" b="1" kern="100" baseline="0">
              <a:solidFill>
                <a:srgbClr val="FF0000"/>
              </a:solidFill>
              <a:latin typeface="+mj-ea"/>
              <a:ea typeface="+mj-ea"/>
            </a:rPr>
            <a:t>労災保険金等や人身傷害保険金の受領がある場合にのみ印刷</a:t>
          </a:r>
          <a:r>
            <a:rPr kumimoji="1" lang="ja-JP" altLang="en-US" sz="900" kern="100" baseline="0">
              <a:latin typeface="+mj-ea"/>
              <a:ea typeface="+mj-ea"/>
            </a:rPr>
            <a:t>してください。</a:t>
          </a:r>
          <a:endParaRPr kumimoji="1" lang="en-US" altLang="ja-JP" sz="900" kern="100" baseline="0">
            <a:latin typeface="+mj-ea"/>
            <a:ea typeface="+mj-ea"/>
          </a:endParaRPr>
        </a:p>
        <a:p>
          <a:pPr marL="171450" indent="-171450">
            <a:buFont typeface="Wingdings" panose="05000000000000000000" pitchFamily="2" charset="2"/>
            <a:buChar char="l"/>
          </a:pPr>
          <a:r>
            <a:rPr kumimoji="1" lang="ja-JP" altLang="en-US" sz="900" b="1" kern="100" baseline="0">
              <a:solidFill>
                <a:srgbClr val="FF0000"/>
              </a:solidFill>
              <a:latin typeface="+mj-ea"/>
              <a:ea typeface="+mj-ea"/>
            </a:rPr>
            <a:t>不要な行</a:t>
          </a:r>
          <a:r>
            <a:rPr kumimoji="1" lang="ja-JP" altLang="en-US" sz="900" b="0" kern="100" baseline="0">
              <a:solidFill>
                <a:sysClr val="windowText" lastClr="000000"/>
              </a:solidFill>
              <a:latin typeface="+mj-ea"/>
              <a:ea typeface="+mj-ea"/>
            </a:rPr>
            <a:t>は非表示にしてください。</a:t>
          </a:r>
          <a:endParaRPr kumimoji="1" lang="en-US" altLang="ja-JP" sz="900" b="0" kern="100" baseline="0">
            <a:solidFill>
              <a:sysClr val="windowText" lastClr="000000"/>
            </a:solidFill>
            <a:latin typeface="+mj-ea"/>
            <a:ea typeface="+mj-ea"/>
          </a:endParaRPr>
        </a:p>
        <a:p>
          <a:pPr marL="171450" indent="-171450">
            <a:buFont typeface="Wingdings" panose="05000000000000000000" pitchFamily="2" charset="2"/>
            <a:buChar char="l"/>
          </a:pPr>
          <a:r>
            <a:rPr kumimoji="1" lang="ja-JP" altLang="en-US" sz="900" b="1" kern="100" baseline="0">
              <a:latin typeface="+mj-ea"/>
              <a:ea typeface="+mj-ea"/>
            </a:rPr>
            <a:t>白色のセルのみ</a:t>
          </a:r>
          <a:r>
            <a:rPr kumimoji="1" lang="ja-JP" altLang="en-US" sz="900" b="0" kern="100" baseline="0">
              <a:latin typeface="+mj-ea"/>
              <a:ea typeface="+mj-ea"/>
            </a:rPr>
            <a:t>編集できます。灰色のセルは編集できません。</a:t>
          </a:r>
          <a:endParaRPr kumimoji="1" lang="en-US" altLang="ja-JP" sz="900" b="0" kern="100" baseline="0">
            <a:latin typeface="+mj-ea"/>
            <a:ea typeface="+mj-ea"/>
          </a:endParaRPr>
        </a:p>
        <a:p>
          <a:pPr marL="171450" indent="-171450">
            <a:buFont typeface="Wingdings" panose="05000000000000000000" pitchFamily="2" charset="2"/>
            <a:buChar char="l"/>
          </a:pPr>
          <a:r>
            <a:rPr kumimoji="1" lang="ja-JP" altLang="en-US" sz="900" b="1" kern="100" baseline="0">
              <a:latin typeface="+mj-ea"/>
              <a:ea typeface="+mj-ea"/>
            </a:rPr>
            <a:t>証拠欄</a:t>
          </a:r>
          <a:r>
            <a:rPr kumimoji="1" lang="ja-JP" altLang="en-US" sz="900" b="0" kern="100" baseline="0">
              <a:latin typeface="+mj-ea"/>
              <a:ea typeface="+mj-ea"/>
            </a:rPr>
            <a:t>には、労災保険金等や人身傷害保険金の受領額が分かる書証を記載してください。</a:t>
          </a:r>
          <a:endParaRPr kumimoji="1" lang="en-US" altLang="ja-JP" sz="900" b="0" kern="100" baseline="0">
            <a:latin typeface="+mj-ea"/>
            <a:ea typeface="+mj-ea"/>
          </a:endParaRPr>
        </a:p>
        <a:p>
          <a:pPr marL="171450" indent="-171450">
            <a:buFont typeface="Wingdings" panose="05000000000000000000" pitchFamily="2" charset="2"/>
            <a:buChar char="l"/>
          </a:pPr>
          <a:endParaRPr kumimoji="1" lang="en-US" altLang="ja-JP" sz="900" b="0" kern="100" baseline="0">
            <a:latin typeface="+mj-ea"/>
            <a:ea typeface="+mj-ea"/>
          </a:endParaRPr>
        </a:p>
        <a:p>
          <a:pPr marL="0" indent="0">
            <a:buFont typeface="Wingdings" panose="05000000000000000000" pitchFamily="2" charset="2"/>
            <a:buNone/>
          </a:pPr>
          <a:r>
            <a:rPr kumimoji="1" lang="ja-JP" altLang="en-US" sz="900" b="0" kern="100" baseline="0">
              <a:latin typeface="+mj-ea"/>
              <a:ea typeface="+mj-ea"/>
            </a:rPr>
            <a:t>（各項目の説明）</a:t>
          </a:r>
        </a:p>
        <a:p>
          <a:pPr marL="171450" indent="-171450">
            <a:buFont typeface="Wingdings" panose="05000000000000000000" pitchFamily="2" charset="2"/>
            <a:buChar char="l"/>
          </a:pPr>
          <a:r>
            <a:rPr kumimoji="1" lang="ja-JP" altLang="en-US" sz="900" b="1" kern="100" baseline="0">
              <a:latin typeface="+mj-ea"/>
              <a:ea typeface="+mj-ea"/>
            </a:rPr>
            <a:t>労災保険金等の費目拘束</a:t>
          </a:r>
          <a:r>
            <a:rPr kumimoji="1" lang="ja-JP" altLang="en-US" sz="900" kern="100" baseline="0">
              <a:latin typeface="+mj-ea"/>
              <a:ea typeface="+mj-ea"/>
            </a:rPr>
            <a:t>の対象は、最高裁判例に基づいて計算します（最判</a:t>
          </a:r>
          <a:r>
            <a:rPr kumimoji="1" lang="en-US" altLang="ja-JP" sz="900" kern="100" baseline="0">
              <a:latin typeface="+mj-ea"/>
              <a:ea typeface="+mj-ea"/>
            </a:rPr>
            <a:t>H22.9.13</a:t>
          </a:r>
          <a:r>
            <a:rPr kumimoji="1" lang="ja-JP" altLang="en-US" sz="900" kern="100" baseline="0">
              <a:latin typeface="+mj-ea"/>
              <a:ea typeface="+mj-ea"/>
            </a:rPr>
            <a:t>民集</a:t>
          </a:r>
          <a:r>
            <a:rPr kumimoji="1" lang="en-US" altLang="ja-JP" sz="900" kern="100" baseline="0">
              <a:latin typeface="+mj-ea"/>
              <a:ea typeface="+mj-ea"/>
            </a:rPr>
            <a:t>64-6-1626</a:t>
          </a:r>
          <a:r>
            <a:rPr kumimoji="1" lang="ja-JP" altLang="en-US" sz="900" kern="100" baseline="0">
              <a:latin typeface="+mj-ea"/>
              <a:ea typeface="+mj-ea"/>
            </a:rPr>
            <a:t>など）。なお、労災保険の療養（補償）給付によって塡補される療養費に、通院交通費等が含まれるとする扱いを原則としていますが、含まれないという見解を採用する場合は、「損害一覧</a:t>
          </a:r>
          <a:r>
            <a:rPr kumimoji="1" lang="en-US" altLang="ja-JP" sz="900" kern="100" baseline="0">
              <a:latin typeface="+mj-ea"/>
              <a:ea typeface="+mj-ea"/>
            </a:rPr>
            <a:t>(</a:t>
          </a:r>
          <a:r>
            <a:rPr kumimoji="1" lang="ja-JP" altLang="en-US" sz="900" kern="100" baseline="0">
              <a:latin typeface="+mj-ea"/>
              <a:ea typeface="+mj-ea"/>
            </a:rPr>
            <a:t>人損</a:t>
          </a:r>
          <a:r>
            <a:rPr kumimoji="1" lang="en-US" altLang="ja-JP" sz="900" kern="100" baseline="0">
              <a:latin typeface="+mj-ea"/>
              <a:ea typeface="+mj-ea"/>
            </a:rPr>
            <a:t>)</a:t>
          </a:r>
          <a:r>
            <a:rPr kumimoji="1" lang="ja-JP" altLang="en-US" sz="900" kern="100" baseline="0">
              <a:latin typeface="+mj-ea"/>
              <a:ea typeface="+mj-ea"/>
            </a:rPr>
            <a:t>」シートにおいて、これらの損害項目を「療養費」ではなく「その他の積極損害」として入力してください。</a:t>
          </a:r>
          <a:endParaRPr kumimoji="1" lang="en-US" altLang="ja-JP" sz="900" kern="100" baseline="0">
            <a:latin typeface="+mj-ea"/>
            <a:ea typeface="+mj-ea"/>
          </a:endParaRPr>
        </a:p>
        <a:p>
          <a:pPr marL="171450" indent="-171450">
            <a:buFont typeface="Wingdings" panose="05000000000000000000" pitchFamily="2" charset="2"/>
            <a:buChar char="l"/>
          </a:pPr>
          <a:r>
            <a:rPr kumimoji="1" lang="ja-JP" altLang="en-US" sz="900" b="1" kern="100" baseline="0">
              <a:latin typeface="+mj-ea"/>
              <a:ea typeface="+mj-ea"/>
            </a:rPr>
            <a:t>労災保険の特別支給金</a:t>
          </a:r>
          <a:r>
            <a:rPr kumimoji="1" lang="ja-JP" altLang="en-US" sz="900" kern="100" baseline="0">
              <a:latin typeface="+mj-ea"/>
              <a:ea typeface="+mj-ea"/>
            </a:rPr>
            <a:t>は、損益相殺の対象とならないとするのが判例です（最判</a:t>
          </a:r>
          <a:r>
            <a:rPr kumimoji="1" lang="en-US" altLang="ja-JP" sz="900" kern="100" baseline="0">
              <a:latin typeface="+mj-ea"/>
              <a:ea typeface="+mj-ea"/>
            </a:rPr>
            <a:t>H8.2.23</a:t>
          </a:r>
          <a:r>
            <a:rPr kumimoji="1" lang="ja-JP" altLang="en-US" sz="900" kern="100" baseline="0">
              <a:latin typeface="+mj-ea"/>
              <a:ea typeface="+mj-ea"/>
            </a:rPr>
            <a:t>民集</a:t>
          </a:r>
          <a:r>
            <a:rPr kumimoji="1" lang="en-US" altLang="ja-JP" sz="900" kern="100" baseline="0">
              <a:latin typeface="+mj-ea"/>
              <a:ea typeface="+mj-ea"/>
            </a:rPr>
            <a:t>50-2-249</a:t>
          </a:r>
          <a:r>
            <a:rPr kumimoji="1" lang="ja-JP" altLang="en-US" sz="900" kern="100" baseline="0">
              <a:latin typeface="+mj-ea"/>
              <a:ea typeface="+mj-ea"/>
            </a:rPr>
            <a:t>）。</a:t>
          </a:r>
          <a:endParaRPr kumimoji="1" lang="en-US" altLang="ja-JP" sz="900" kern="100" baseline="0">
            <a:latin typeface="+mj-ea"/>
            <a:ea typeface="+mj-ea"/>
          </a:endParaRPr>
        </a:p>
        <a:p>
          <a:pPr marL="171450" indent="-171450">
            <a:buFont typeface="Wingdings" panose="05000000000000000000" pitchFamily="2" charset="2"/>
            <a:buChar char="l"/>
          </a:pPr>
          <a:r>
            <a:rPr kumimoji="1" lang="ja-JP" altLang="en-US" sz="900" b="1" kern="100" baseline="0">
              <a:latin typeface="+mj-ea"/>
              <a:ea typeface="+mj-ea"/>
            </a:rPr>
            <a:t>人身傷害保険金</a:t>
          </a:r>
          <a:r>
            <a:rPr kumimoji="1" lang="ja-JP" altLang="en-US" sz="900" kern="100" baseline="0">
              <a:latin typeface="+mj-ea"/>
              <a:ea typeface="+mj-ea"/>
            </a:rPr>
            <a:t>は、被害者の過失割合分（被害者過失分）から塡補され、被害者過失分を超過する金額のみが損害の元本に充当されるとする判例法理に基づいた計算方法を採用しています（最判</a:t>
          </a:r>
          <a:r>
            <a:rPr kumimoji="1" lang="en-US" altLang="ja-JP" sz="900" kern="100" baseline="0">
              <a:latin typeface="+mj-ea"/>
              <a:ea typeface="+mj-ea"/>
            </a:rPr>
            <a:t>H24.2.20</a:t>
          </a:r>
          <a:r>
            <a:rPr kumimoji="1" lang="ja-JP" altLang="en-US" sz="900" kern="100" baseline="0">
              <a:latin typeface="+mj-ea"/>
              <a:ea typeface="+mj-ea"/>
            </a:rPr>
            <a:t>民集</a:t>
          </a:r>
          <a:r>
            <a:rPr kumimoji="1" lang="en-US" altLang="ja-JP" sz="900" kern="100" baseline="0">
              <a:latin typeface="+mj-ea"/>
              <a:ea typeface="+mj-ea"/>
            </a:rPr>
            <a:t>66-2-742</a:t>
          </a:r>
          <a:r>
            <a:rPr kumimoji="1" lang="ja-JP" altLang="en-US" sz="900" kern="100" baseline="0">
              <a:latin typeface="+mj-ea"/>
              <a:ea typeface="+mj-ea"/>
            </a:rPr>
            <a:t>）。</a:t>
          </a:r>
        </a:p>
        <a:p>
          <a:pPr marL="171450" indent="-171450">
            <a:buFont typeface="Wingdings" panose="05000000000000000000" pitchFamily="2" charset="2"/>
            <a:buChar char="l"/>
          </a:pPr>
          <a:endParaRPr kumimoji="1" lang="en-US" altLang="ja-JP" sz="900" kern="100" baseline="0">
            <a:latin typeface="+mj-ea"/>
            <a:ea typeface="+mj-ea"/>
          </a:endParaRPr>
        </a:p>
        <a:p>
          <a:pPr marL="171450" indent="-171450">
            <a:buFont typeface="Wingdings" panose="05000000000000000000" pitchFamily="2" charset="2"/>
            <a:buChar char="l"/>
          </a:pPr>
          <a:endParaRPr kumimoji="1" lang="en-US" altLang="ja-JP" sz="900" kern="100" baseline="0">
            <a:latin typeface="+mj-ea"/>
            <a:ea typeface="+mj-ea"/>
          </a:endParaRPr>
        </a:p>
        <a:p>
          <a:pPr marL="171450" indent="-171450">
            <a:buFont typeface="Wingdings" panose="05000000000000000000" pitchFamily="2" charset="2"/>
            <a:buChar char="l"/>
          </a:pPr>
          <a:endParaRPr kumimoji="1" lang="en-US" altLang="ja-JP" sz="900"/>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2114550</xdr:colOff>
      <xdr:row>7</xdr:row>
      <xdr:rowOff>25400</xdr:rowOff>
    </xdr:from>
    <xdr:ext cx="5495925" cy="2832555"/>
    <xdr:sp macro="" textlink="">
      <xdr:nvSpPr>
        <xdr:cNvPr id="4" name="テキスト ボックス 3">
          <a:extLst>
            <a:ext uri="{FF2B5EF4-FFF2-40B4-BE49-F238E27FC236}">
              <a16:creationId xmlns:a16="http://schemas.microsoft.com/office/drawing/2014/main" id="{659CF280-7EE9-4BD0-A4D9-0E50DE90F7B0}"/>
            </a:ext>
          </a:extLst>
        </xdr:cNvPr>
        <xdr:cNvSpPr txBox="1"/>
      </xdr:nvSpPr>
      <xdr:spPr>
        <a:xfrm>
          <a:off x="4946650" y="1568450"/>
          <a:ext cx="5495925" cy="2832555"/>
        </a:xfrm>
        <a:prstGeom prst="rect">
          <a:avLst/>
        </a:prstGeom>
        <a:solidFill>
          <a:schemeClr val="accent4">
            <a:lumMod val="40000"/>
            <a:lumOff val="60000"/>
            <a:alpha val="9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buFont typeface="Wingdings" panose="05000000000000000000" pitchFamily="2" charset="2"/>
            <a:buNone/>
          </a:pPr>
          <a:r>
            <a:rPr kumimoji="1" lang="ja-JP" altLang="en-US" sz="900" b="0" u="none" kern="100" baseline="0">
              <a:latin typeface="+mj-ea"/>
              <a:ea typeface="+mj-ea"/>
            </a:rPr>
            <a:t>このテキストボックスは移動、削除、変形できます。</a:t>
          </a:r>
        </a:p>
        <a:p>
          <a:pPr marL="0" indent="0">
            <a:buFont typeface="Wingdings" panose="05000000000000000000" pitchFamily="2" charset="2"/>
            <a:buNone/>
          </a:pPr>
          <a:r>
            <a:rPr kumimoji="1" lang="ja-JP" altLang="en-US" sz="900" b="0" u="none" kern="100" baseline="0">
              <a:latin typeface="+mj-ea"/>
              <a:ea typeface="+mj-ea"/>
            </a:rPr>
            <a:t>画面上に表示されていても、印刷されません。</a:t>
          </a:r>
        </a:p>
        <a:p>
          <a:pPr marL="171450" indent="-171450">
            <a:buFont typeface="Wingdings" panose="05000000000000000000" pitchFamily="2" charset="2"/>
            <a:buChar char="l"/>
          </a:pPr>
          <a:endParaRPr kumimoji="1" lang="ja-JP" altLang="en-US" sz="900" b="0" u="none" kern="100" baseline="0">
            <a:latin typeface="+mj-ea"/>
            <a:ea typeface="+mj-ea"/>
          </a:endParaRPr>
        </a:p>
        <a:p>
          <a:pPr marL="171450" indent="-171450">
            <a:buFont typeface="Wingdings" panose="05000000000000000000" pitchFamily="2" charset="2"/>
            <a:buChar char="l"/>
          </a:pPr>
          <a:r>
            <a:rPr kumimoji="1" lang="ja-JP" altLang="en-US" sz="900" b="1" u="none" kern="100" baseline="0">
              <a:latin typeface="+mj-ea"/>
              <a:ea typeface="+mj-ea"/>
            </a:rPr>
            <a:t>白色のセル</a:t>
          </a:r>
          <a:r>
            <a:rPr kumimoji="1" lang="ja-JP" altLang="en-US" sz="900" b="0" u="none" kern="100" baseline="0">
              <a:latin typeface="+mj-ea"/>
              <a:ea typeface="+mj-ea"/>
            </a:rPr>
            <a:t>のみ編集できます。灰色のセルは編集できません。</a:t>
          </a:r>
          <a:endParaRPr kumimoji="1" lang="en-US" altLang="ja-JP" sz="900" b="0" u="none" kern="100" baseline="0">
            <a:latin typeface="+mj-ea"/>
            <a:ea typeface="+mj-ea"/>
          </a:endParaRPr>
        </a:p>
        <a:p>
          <a:pPr marL="171450" indent="-171450">
            <a:buFont typeface="Wingdings" panose="05000000000000000000" pitchFamily="2" charset="2"/>
            <a:buChar char="l"/>
          </a:pPr>
          <a:r>
            <a:rPr kumimoji="1" lang="ja-JP" altLang="en-US" sz="900" b="0" u="none" kern="100" baseline="0">
              <a:latin typeface="+mj-ea"/>
              <a:ea typeface="+mj-ea"/>
            </a:rPr>
            <a:t>「原告の主張の要旨」欄や「被告の認否及び主張の要旨」欄は</a:t>
          </a:r>
          <a:r>
            <a:rPr kumimoji="1" lang="en-US" altLang="ja-JP" sz="900" b="1" u="none" kern="100" baseline="0">
              <a:solidFill>
                <a:srgbClr val="FF0000"/>
              </a:solidFill>
              <a:latin typeface="+mj-ea"/>
              <a:ea typeface="+mj-ea"/>
            </a:rPr>
            <a:t>2</a:t>
          </a:r>
          <a:r>
            <a:rPr kumimoji="1" lang="ja-JP" altLang="en-US" sz="900" b="1" u="none" kern="100" baseline="0">
              <a:solidFill>
                <a:srgbClr val="FF0000"/>
              </a:solidFill>
              <a:latin typeface="+mj-ea"/>
              <a:ea typeface="+mj-ea"/>
            </a:rPr>
            <a:t>～</a:t>
          </a:r>
          <a:r>
            <a:rPr kumimoji="1" lang="en-US" altLang="ja-JP" sz="900" b="1" u="none" kern="100" baseline="0">
              <a:solidFill>
                <a:srgbClr val="FF0000"/>
              </a:solidFill>
              <a:latin typeface="+mj-ea"/>
              <a:ea typeface="+mj-ea"/>
            </a:rPr>
            <a:t>5</a:t>
          </a:r>
          <a:r>
            <a:rPr kumimoji="1" lang="ja-JP" altLang="en-US" sz="900" b="1" u="none" kern="100" baseline="0">
              <a:solidFill>
                <a:srgbClr val="FF0000"/>
              </a:solidFill>
              <a:latin typeface="+mj-ea"/>
              <a:ea typeface="+mj-ea"/>
            </a:rPr>
            <a:t>行で主張の概略のみ</a:t>
          </a:r>
          <a:r>
            <a:rPr kumimoji="1" lang="ja-JP" altLang="en-US" sz="900" b="0" u="none" kern="100" baseline="0">
              <a:latin typeface="+mj-ea"/>
              <a:ea typeface="+mj-ea"/>
            </a:rPr>
            <a:t>を記入し、詳細な主張がある場合は主張一覧表に記入してください。</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kumimoji="1" lang="ja-JP" altLang="en-US" sz="900" b="1" u="none" kern="100" baseline="0">
              <a:solidFill>
                <a:srgbClr val="FF0000"/>
              </a:solidFill>
              <a:latin typeface="+mj-ea"/>
              <a:ea typeface="+mj-ea"/>
            </a:rPr>
            <a:t>不要な行は非表示にしてください。</a:t>
          </a:r>
          <a:r>
            <a:rPr kumimoji="1" lang="ja-JP" altLang="en-US" sz="900" b="0" u="none" kern="100" baseline="0">
              <a:latin typeface="+mj-ea"/>
              <a:ea typeface="+mj-ea"/>
            </a:rPr>
            <a:t>行を選択（左端の行番号をクリック）した上で右クリックメニューから「非表示」を選択すると、選択した行全体を非表示にできます。なお、非表示にした行の前後の２つ以上の行を選択して（例：</a:t>
          </a:r>
          <a:r>
            <a:rPr kumimoji="1" lang="en-US" altLang="ja-JP" sz="900" b="0" u="none" kern="100" baseline="0">
              <a:latin typeface="+mj-ea"/>
              <a:ea typeface="+mj-ea"/>
            </a:rPr>
            <a:t>15</a:t>
          </a:r>
          <a:r>
            <a:rPr kumimoji="1" lang="ja-JP" altLang="en-US" sz="900" b="0" u="none" kern="100" baseline="0">
              <a:latin typeface="+mj-ea"/>
              <a:ea typeface="+mj-ea"/>
            </a:rPr>
            <a:t>～</a:t>
          </a:r>
          <a:r>
            <a:rPr kumimoji="1" lang="en-US" altLang="ja-JP" sz="900" b="0" u="none" kern="100" baseline="0">
              <a:latin typeface="+mj-ea"/>
              <a:ea typeface="+mj-ea"/>
            </a:rPr>
            <a:t>25</a:t>
          </a:r>
          <a:r>
            <a:rPr kumimoji="1" lang="ja-JP" altLang="en-US" sz="900" b="0" u="none" kern="100" baseline="0">
              <a:latin typeface="+mj-ea"/>
              <a:ea typeface="+mj-ea"/>
            </a:rPr>
            <a:t>行が非表示の場合、</a:t>
          </a:r>
          <a:r>
            <a:rPr kumimoji="1" lang="en-US" altLang="ja-JP" sz="900" b="0" u="none" kern="100" baseline="0">
              <a:latin typeface="+mj-ea"/>
              <a:ea typeface="+mj-ea"/>
            </a:rPr>
            <a:t>14</a:t>
          </a:r>
          <a:r>
            <a:rPr kumimoji="1" lang="ja-JP" altLang="en-US" sz="900" b="0" u="none" kern="100" baseline="0">
              <a:latin typeface="+mj-ea"/>
              <a:ea typeface="+mj-ea"/>
            </a:rPr>
            <a:t>行と</a:t>
          </a:r>
          <a:r>
            <a:rPr kumimoji="1" lang="en-US" altLang="ja-JP" sz="900" b="0" u="none" kern="100" baseline="0">
              <a:latin typeface="+mj-ea"/>
              <a:ea typeface="+mj-ea"/>
            </a:rPr>
            <a:t>26</a:t>
          </a:r>
          <a:r>
            <a:rPr kumimoji="1" lang="ja-JP" altLang="en-US" sz="900" b="0" u="none" kern="100" baseline="0">
              <a:latin typeface="+mj-ea"/>
              <a:ea typeface="+mj-ea"/>
            </a:rPr>
            <a:t>行を選択）、右クリックメニューから「再表示」を選択すると、非表示にした行が再度表示されます。非表示と再表示の方法の詳細は、作成ガイドを確認してください。</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kumimoji="1" lang="ja-JP" altLang="en-US" sz="900" b="1" u="none" kern="100" baseline="0">
              <a:latin typeface="+mj-ea"/>
              <a:ea typeface="+mj-ea"/>
            </a:rPr>
            <a:t>「試算欄」</a:t>
          </a:r>
          <a:r>
            <a:rPr kumimoji="1" lang="ja-JP" altLang="en-US" sz="900" b="0" u="none" kern="100" baseline="0">
              <a:latin typeface="+mj-ea"/>
              <a:ea typeface="+mj-ea"/>
            </a:rPr>
            <a:t>は、和解案の検討等のための計算用の欄です。原告主張額を自動的に転記しますが、数字を打ち替えることができます。「試算欄」は印刷されません。また、</a:t>
          </a:r>
          <a:r>
            <a:rPr kumimoji="1" lang="en-US" altLang="ja-JP" sz="900" b="0" u="none" kern="100" baseline="0">
              <a:latin typeface="+mj-ea"/>
              <a:ea typeface="+mj-ea"/>
            </a:rPr>
            <a:t>I</a:t>
          </a:r>
          <a:r>
            <a:rPr kumimoji="1" lang="ja-JP" altLang="en-US" sz="900" b="0" u="none" kern="100" baseline="0">
              <a:latin typeface="+mj-ea"/>
              <a:ea typeface="+mj-ea"/>
            </a:rPr>
            <a:t>～</a:t>
          </a:r>
          <a:r>
            <a:rPr kumimoji="1" lang="en-US" altLang="ja-JP" sz="900" b="0" u="none" kern="100" baseline="0">
              <a:latin typeface="+mj-ea"/>
              <a:ea typeface="+mj-ea"/>
            </a:rPr>
            <a:t>N</a:t>
          </a:r>
          <a:r>
            <a:rPr kumimoji="1" lang="ja-JP" altLang="en-US" sz="900" b="0" u="none" kern="100" baseline="0">
              <a:latin typeface="+mj-ea"/>
              <a:ea typeface="+mj-ea"/>
            </a:rPr>
            <a:t>列に試算欄Ｂ～試算欄Ｄを設けていますが、初期表示では非表示としていますので、必要に応じて再表示してください。</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endParaRPr kumimoji="1" lang="ja-JP" altLang="en-US" sz="900" b="0" u="none" kern="100" baseline="0">
            <a:latin typeface="+mj-ea"/>
            <a:ea typeface="+mj-ea"/>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endParaRPr kumimoji="1" lang="en-US" altLang="ja-JP" sz="900" b="0" u="none" kern="100" baseline="0">
            <a:latin typeface="+mj-ea"/>
            <a:ea typeface="+mj-ea"/>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endParaRPr kumimoji="1" lang="en-US" altLang="ja-JP" sz="900" b="0" u="none" kern="100" baseline="0">
            <a:latin typeface="+mn-ea"/>
            <a:ea typeface="+mn-ea"/>
          </a:endParaRPr>
        </a:p>
      </xdr:txBody>
    </xdr:sp>
    <xdr:clientData fLocksWithSheet="0" fPrintsWithSheet="0"/>
  </xdr:oneCellAnchor>
  <xdr:oneCellAnchor>
    <xdr:from>
      <xdr:col>2</xdr:col>
      <xdr:colOff>2114550</xdr:colOff>
      <xdr:row>21</xdr:row>
      <xdr:rowOff>57150</xdr:rowOff>
    </xdr:from>
    <xdr:ext cx="5492749" cy="1092200"/>
    <xdr:sp macro="" textlink="">
      <xdr:nvSpPr>
        <xdr:cNvPr id="6" name="テキスト ボックス 5">
          <a:extLst>
            <a:ext uri="{FF2B5EF4-FFF2-40B4-BE49-F238E27FC236}">
              <a16:creationId xmlns:a16="http://schemas.microsoft.com/office/drawing/2014/main" id="{A24927F9-6BF7-4BB0-A158-226DB28ED7D9}"/>
            </a:ext>
          </a:extLst>
        </xdr:cNvPr>
        <xdr:cNvSpPr txBox="1"/>
      </xdr:nvSpPr>
      <xdr:spPr>
        <a:xfrm>
          <a:off x="4946650" y="4559300"/>
          <a:ext cx="5492749" cy="1092200"/>
        </a:xfrm>
        <a:prstGeom prst="rect">
          <a:avLst/>
        </a:prstGeom>
        <a:solidFill>
          <a:schemeClr val="accent4">
            <a:lumMod val="40000"/>
            <a:lumOff val="60000"/>
            <a:alpha val="9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buFont typeface="Wingdings" panose="05000000000000000000" pitchFamily="2" charset="2"/>
            <a:buNone/>
          </a:pPr>
          <a:r>
            <a:rPr kumimoji="1" lang="ja-JP" altLang="en-US" sz="900" b="0" u="none" kern="100" baseline="0">
              <a:latin typeface="+mj-ea"/>
              <a:ea typeface="+mj-ea"/>
            </a:rPr>
            <a:t>このテキストボックスは移動、削除、変形できます。</a:t>
          </a:r>
        </a:p>
        <a:p>
          <a:pPr marL="0" indent="0">
            <a:buFont typeface="Wingdings" panose="05000000000000000000" pitchFamily="2" charset="2"/>
            <a:buNone/>
          </a:pPr>
          <a:r>
            <a:rPr kumimoji="1" lang="ja-JP" altLang="en-US" sz="900" b="0" u="none" kern="100" baseline="0">
              <a:latin typeface="+mj-ea"/>
              <a:ea typeface="+mj-ea"/>
            </a:rPr>
            <a:t>画面上に表示されていても、印刷されません。</a:t>
          </a:r>
          <a:endParaRPr kumimoji="1" lang="en-US" altLang="ja-JP" sz="900" b="0" u="none" kern="100" baseline="0">
            <a:latin typeface="+mj-ea"/>
            <a:ea typeface="+mj-ea"/>
          </a:endParaRPr>
        </a:p>
        <a:p>
          <a:pPr marL="0" indent="0">
            <a:buFont typeface="Wingdings" panose="05000000000000000000" pitchFamily="2" charset="2"/>
            <a:buNone/>
          </a:pPr>
          <a:endParaRPr kumimoji="1" lang="en-US" altLang="ja-JP" sz="900" b="0" u="none" kern="100" baseline="0">
            <a:latin typeface="+mj-ea"/>
            <a:ea typeface="+mj-ea"/>
          </a:endParaRPr>
        </a:p>
        <a:p>
          <a:pPr marL="171450" indent="-171450">
            <a:buFont typeface="Wingdings" panose="05000000000000000000" pitchFamily="2" charset="2"/>
            <a:buChar char="l"/>
          </a:pPr>
          <a:r>
            <a:rPr kumimoji="1" lang="ja-JP" altLang="en-US" sz="900" b="1" u="none" kern="100" baseline="0">
              <a:solidFill>
                <a:srgbClr val="FF0000"/>
              </a:solidFill>
              <a:latin typeface="+mj-ea"/>
              <a:ea typeface="+mj-ea"/>
            </a:rPr>
            <a:t>このファイルには計算式が組み込まれていますが、計算結果が正確なものであることを裁判所が保証するものではありません。金額については、本書式を利用する当事者の責任で確認してください。</a:t>
          </a:r>
          <a:endParaRPr kumimoji="1" lang="en-US" altLang="ja-JP" sz="900" b="0" u="none" kern="100" baseline="0">
            <a:solidFill>
              <a:srgbClr val="FF0000"/>
            </a:solidFill>
            <a:latin typeface="+mj-ea"/>
            <a:ea typeface="+mj-ea"/>
          </a:endParaRP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23</xdr:col>
      <xdr:colOff>139700</xdr:colOff>
      <xdr:row>1</xdr:row>
      <xdr:rowOff>6350</xdr:rowOff>
    </xdr:from>
    <xdr:ext cx="3816349" cy="1778000"/>
    <xdr:sp macro="" textlink="">
      <xdr:nvSpPr>
        <xdr:cNvPr id="2" name="テキスト ボックス 1">
          <a:extLst>
            <a:ext uri="{FF2B5EF4-FFF2-40B4-BE49-F238E27FC236}">
              <a16:creationId xmlns:a16="http://schemas.microsoft.com/office/drawing/2014/main" id="{59300A6C-ABDB-476A-A20F-831C68770328}"/>
            </a:ext>
          </a:extLst>
        </xdr:cNvPr>
        <xdr:cNvSpPr txBox="1"/>
      </xdr:nvSpPr>
      <xdr:spPr>
        <a:xfrm>
          <a:off x="6076950" y="292100"/>
          <a:ext cx="3816349" cy="1778000"/>
        </a:xfrm>
        <a:prstGeom prst="rect">
          <a:avLst/>
        </a:prstGeom>
        <a:solidFill>
          <a:schemeClr val="accent4">
            <a:lumMod val="40000"/>
            <a:lumOff val="60000"/>
            <a:alpha val="9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buFont typeface="Wingdings" panose="05000000000000000000" pitchFamily="2" charset="2"/>
            <a:buNone/>
          </a:pPr>
          <a:r>
            <a:rPr kumimoji="1" lang="ja-JP" altLang="en-US" sz="900" b="0" u="none" kern="100" baseline="0">
              <a:latin typeface="+mj-ea"/>
              <a:ea typeface="+mj-ea"/>
            </a:rPr>
            <a:t>このテキストボックスは移動、削除、変形できます。</a:t>
          </a:r>
        </a:p>
        <a:p>
          <a:pPr marL="0" indent="0">
            <a:buFont typeface="Wingdings" panose="05000000000000000000" pitchFamily="2" charset="2"/>
            <a:buNone/>
          </a:pPr>
          <a:r>
            <a:rPr kumimoji="1" lang="ja-JP" altLang="en-US" sz="900" b="0" u="none" kern="100" baseline="0">
              <a:latin typeface="+mj-ea"/>
              <a:ea typeface="+mj-ea"/>
            </a:rPr>
            <a:t>画面上に表示されていても、印刷されません。</a:t>
          </a:r>
          <a:endParaRPr kumimoji="1" lang="en-US" altLang="ja-JP" sz="900" b="0" u="none" kern="100" baseline="0">
            <a:latin typeface="+mj-ea"/>
            <a:ea typeface="+mj-ea"/>
          </a:endParaRPr>
        </a:p>
        <a:p>
          <a:pPr marL="0" indent="0">
            <a:buFont typeface="Wingdings" panose="05000000000000000000" pitchFamily="2" charset="2"/>
            <a:buNone/>
          </a:pPr>
          <a:endParaRPr kumimoji="1" lang="en-US" altLang="ja-JP" sz="900" b="0" u="none" kern="100" baseline="0">
            <a:latin typeface="+mj-ea"/>
            <a:ea typeface="+mj-ea"/>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kumimoji="1" lang="ja-JP" altLang="en-US" sz="900" b="0" baseline="0">
              <a:solidFill>
                <a:schemeClr val="tx1"/>
              </a:solidFill>
              <a:effectLst/>
              <a:latin typeface="+mj-ea"/>
              <a:ea typeface="+mj-ea"/>
              <a:cs typeface="+mn-cs"/>
            </a:rPr>
            <a:t>このシートは、「損害一覧</a:t>
          </a:r>
          <a:r>
            <a:rPr kumimoji="1" lang="en-US" altLang="ja-JP" sz="900" b="0" baseline="0">
              <a:solidFill>
                <a:schemeClr val="tx1"/>
              </a:solidFill>
              <a:effectLst/>
              <a:latin typeface="+mj-ea"/>
              <a:ea typeface="+mj-ea"/>
              <a:cs typeface="+mn-cs"/>
            </a:rPr>
            <a:t>(</a:t>
          </a:r>
          <a:r>
            <a:rPr kumimoji="1" lang="ja-JP" altLang="en-US" sz="900" b="0" baseline="0">
              <a:solidFill>
                <a:schemeClr val="tx1"/>
              </a:solidFill>
              <a:effectLst/>
              <a:latin typeface="+mj-ea"/>
              <a:ea typeface="+mj-ea"/>
              <a:cs typeface="+mn-cs"/>
            </a:rPr>
            <a:t>人損</a:t>
          </a:r>
          <a:r>
            <a:rPr kumimoji="1" lang="en-US" altLang="ja-JP" sz="900" b="0" baseline="0">
              <a:solidFill>
                <a:schemeClr val="tx1"/>
              </a:solidFill>
              <a:effectLst/>
              <a:latin typeface="+mj-ea"/>
              <a:ea typeface="+mj-ea"/>
              <a:cs typeface="+mn-cs"/>
            </a:rPr>
            <a:t>)</a:t>
          </a:r>
          <a:r>
            <a:rPr kumimoji="1" lang="ja-JP" altLang="en-US" sz="900" b="0" baseline="0">
              <a:solidFill>
                <a:schemeClr val="tx1"/>
              </a:solidFill>
              <a:effectLst/>
              <a:latin typeface="+mj-ea"/>
              <a:ea typeface="+mj-ea"/>
              <a:cs typeface="+mn-cs"/>
            </a:rPr>
            <a:t>」シートの</a:t>
          </a:r>
          <a:r>
            <a:rPr kumimoji="1" lang="ja-JP" altLang="en-US" sz="900" b="1" baseline="0">
              <a:solidFill>
                <a:schemeClr val="tx1"/>
              </a:solidFill>
              <a:effectLst/>
              <a:latin typeface="+mj-ea"/>
              <a:ea typeface="+mj-ea"/>
              <a:cs typeface="+mn-cs"/>
            </a:rPr>
            <a:t>「試算欄」</a:t>
          </a:r>
          <a:r>
            <a:rPr kumimoji="1" lang="ja-JP" altLang="en-US" sz="900" b="0" baseline="0">
              <a:solidFill>
                <a:schemeClr val="tx1"/>
              </a:solidFill>
              <a:effectLst/>
              <a:latin typeface="+mj-ea"/>
              <a:ea typeface="+mj-ea"/>
              <a:cs typeface="+mn-cs"/>
            </a:rPr>
            <a:t>のための費目拘束等計算表です。原告主張額を自動的に転記しますが、数字を打ち替えることができます。</a:t>
          </a:r>
          <a:endParaRPr kumimoji="1" lang="en-US" altLang="ja-JP" sz="900" b="0" baseline="0">
            <a:solidFill>
              <a:schemeClr val="tx1"/>
            </a:solidFill>
            <a:effectLst/>
            <a:latin typeface="+mj-ea"/>
            <a:ea typeface="+mj-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kumimoji="1" lang="en-US" altLang="ja-JP" sz="900" b="0" baseline="0">
              <a:solidFill>
                <a:schemeClr val="tx1"/>
              </a:solidFill>
              <a:effectLst/>
              <a:latin typeface="+mj-ea"/>
              <a:ea typeface="+mj-ea"/>
              <a:cs typeface="+mn-cs"/>
            </a:rPr>
            <a:t>F</a:t>
          </a:r>
          <a:r>
            <a:rPr kumimoji="1" lang="ja-JP" altLang="en-US" sz="900" b="0" baseline="0">
              <a:solidFill>
                <a:schemeClr val="tx1"/>
              </a:solidFill>
              <a:effectLst/>
              <a:latin typeface="+mj-ea"/>
              <a:ea typeface="+mj-ea"/>
              <a:cs typeface="+mn-cs"/>
            </a:rPr>
            <a:t>～</a:t>
          </a:r>
          <a:r>
            <a:rPr kumimoji="1" lang="en-US" altLang="ja-JP" sz="900" b="0" baseline="0">
              <a:solidFill>
                <a:schemeClr val="tx1"/>
              </a:solidFill>
              <a:effectLst/>
              <a:latin typeface="+mj-ea"/>
              <a:ea typeface="+mj-ea"/>
              <a:cs typeface="+mn-cs"/>
            </a:rPr>
            <a:t>W</a:t>
          </a:r>
          <a:r>
            <a:rPr kumimoji="1" lang="ja-JP" altLang="en-US" sz="900" b="0" baseline="0">
              <a:solidFill>
                <a:schemeClr val="tx1"/>
              </a:solidFill>
              <a:effectLst/>
              <a:latin typeface="+mj-ea"/>
              <a:ea typeface="+mj-ea"/>
              <a:cs typeface="+mn-cs"/>
            </a:rPr>
            <a:t>列に試算欄Ｂ～試算欄Ｄを設けていますが、初期表示では非表示としていますので、必要に応じて再表示してください。</a:t>
          </a:r>
          <a:endParaRPr kumimoji="1" lang="en-US" altLang="ja-JP" sz="900" b="0" baseline="0">
            <a:solidFill>
              <a:schemeClr val="tx1"/>
            </a:solidFill>
            <a:effectLst/>
            <a:latin typeface="+mj-ea"/>
            <a:ea typeface="+mj-ea"/>
            <a:cs typeface="+mn-cs"/>
          </a:endParaRPr>
        </a:p>
      </xdr:txBody>
    </xdr:sp>
    <xdr:clientData fLocksWithSheet="0"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3">
      <a:majorFont>
        <a:latin typeface="游ゴシック"/>
        <a:ea typeface="游ゴシック"/>
        <a:cs typeface=""/>
      </a:majorFont>
      <a:minorFont>
        <a:latin typeface="游明朝"/>
        <a:ea typeface="游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98"/>
  <sheetViews>
    <sheetView tabSelected="1" zoomScaleNormal="100" zoomScaleSheetLayoutView="100" workbookViewId="0">
      <selection activeCell="C30" sqref="C30"/>
    </sheetView>
  </sheetViews>
  <sheetFormatPr defaultColWidth="9.125" defaultRowHeight="16.5" x14ac:dyDescent="0.35"/>
  <cols>
    <col min="1" max="1" width="22.625" style="128" customWidth="1"/>
    <col min="2" max="2" width="14.625" style="129" customWidth="1"/>
    <col min="3" max="3" width="41.625" style="128" customWidth="1"/>
    <col min="4" max="4" width="12.625" style="128" customWidth="1"/>
    <col min="5" max="5" width="41.625" style="128" customWidth="1"/>
    <col min="6" max="6" width="9.125" style="142"/>
    <col min="7" max="7" width="14.625" style="129" customWidth="1"/>
    <col min="8" max="8" width="30.625" style="128" customWidth="1"/>
    <col min="9" max="9" width="14.625" style="129" hidden="1" customWidth="1"/>
    <col min="10" max="10" width="30.625" style="128" hidden="1" customWidth="1"/>
    <col min="11" max="11" width="14.625" style="129" hidden="1" customWidth="1"/>
    <col min="12" max="12" width="30.625" style="128" hidden="1" customWidth="1"/>
    <col min="13" max="13" width="14.625" style="129" hidden="1" customWidth="1"/>
    <col min="14" max="14" width="30.625" style="128" hidden="1" customWidth="1"/>
    <col min="15" max="16384" width="9.125" style="142"/>
  </cols>
  <sheetData>
    <row r="1" spans="1:14" s="121" customFormat="1" x14ac:dyDescent="0.35">
      <c r="A1" s="49" t="s">
        <v>28</v>
      </c>
      <c r="C1" s="122"/>
      <c r="D1" s="123" t="s">
        <v>34</v>
      </c>
      <c r="E1" s="221" t="s">
        <v>89</v>
      </c>
      <c r="F1" s="123"/>
      <c r="H1" s="122"/>
      <c r="J1" s="122"/>
      <c r="L1" s="122"/>
      <c r="N1" s="122"/>
    </row>
    <row r="2" spans="1:14" s="121" customFormat="1" x14ac:dyDescent="0.35">
      <c r="A2" s="49" t="s">
        <v>143</v>
      </c>
      <c r="C2" s="122"/>
      <c r="D2" s="123" t="s">
        <v>35</v>
      </c>
      <c r="E2" s="139" t="s">
        <v>104</v>
      </c>
      <c r="F2" s="123"/>
      <c r="H2" s="122"/>
      <c r="J2" s="122"/>
      <c r="L2" s="122"/>
      <c r="N2" s="122"/>
    </row>
    <row r="3" spans="1:14" s="121" customFormat="1" x14ac:dyDescent="0.35">
      <c r="A3" s="49" t="s">
        <v>144</v>
      </c>
      <c r="C3" s="122"/>
      <c r="E3" s="172" t="s">
        <v>183</v>
      </c>
      <c r="H3" s="122"/>
      <c r="J3" s="122"/>
      <c r="L3" s="122"/>
      <c r="N3" s="122"/>
    </row>
    <row r="4" spans="1:14" s="121" customFormat="1" x14ac:dyDescent="0.35">
      <c r="A4" s="222">
        <v>44197</v>
      </c>
      <c r="C4" s="122"/>
      <c r="E4" s="171" t="str">
        <f>IF(A4&lt;=DATEVALUE("2020/3/31"),"法定利率年5分の事案","法定利率年3分の事案")</f>
        <v>法定利率年3分の事案</v>
      </c>
      <c r="H4" s="122"/>
      <c r="J4" s="122"/>
      <c r="L4" s="122"/>
      <c r="N4" s="122"/>
    </row>
    <row r="5" spans="1:14" ht="24" x14ac:dyDescent="0.35">
      <c r="A5" s="181" t="s">
        <v>85</v>
      </c>
      <c r="B5" s="140"/>
      <c r="C5" s="141"/>
      <c r="D5" s="141"/>
      <c r="E5" s="141"/>
      <c r="G5" s="140"/>
      <c r="H5" s="141"/>
      <c r="I5" s="140"/>
      <c r="J5" s="141"/>
      <c r="K5" s="140"/>
      <c r="L5" s="141"/>
      <c r="M5" s="140"/>
      <c r="N5" s="141"/>
    </row>
    <row r="6" spans="1:14" x14ac:dyDescent="0.35">
      <c r="A6" s="248" t="s">
        <v>7</v>
      </c>
      <c r="B6" s="249" t="s">
        <v>57</v>
      </c>
      <c r="C6" s="250" t="s">
        <v>32</v>
      </c>
      <c r="D6" s="251" t="s">
        <v>33</v>
      </c>
      <c r="E6" s="252" t="s">
        <v>90</v>
      </c>
      <c r="G6" s="249" t="s">
        <v>169</v>
      </c>
      <c r="H6" s="253" t="s">
        <v>165</v>
      </c>
      <c r="I6" s="249" t="s">
        <v>170</v>
      </c>
      <c r="J6" s="253" t="s">
        <v>165</v>
      </c>
      <c r="K6" s="249" t="s">
        <v>171</v>
      </c>
      <c r="L6" s="253" t="s">
        <v>165</v>
      </c>
      <c r="M6" s="249" t="s">
        <v>172</v>
      </c>
      <c r="N6" s="253" t="s">
        <v>165</v>
      </c>
    </row>
    <row r="7" spans="1:14" x14ac:dyDescent="0.35">
      <c r="A7" s="124" t="s">
        <v>87</v>
      </c>
      <c r="B7" s="225">
        <f>SUBTOTAL(9,B8:B25)</f>
        <v>79000</v>
      </c>
      <c r="C7" s="88" t="s">
        <v>88</v>
      </c>
      <c r="D7" s="65"/>
      <c r="E7" s="66"/>
      <c r="G7" s="225">
        <f>SUBTOTAL(9,G8:G25)</f>
        <v>79000</v>
      </c>
      <c r="H7" s="65"/>
      <c r="I7" s="225">
        <f t="shared" ref="I7" si="0">SUBTOTAL(9,I8:I25)</f>
        <v>79000</v>
      </c>
      <c r="J7" s="65"/>
      <c r="K7" s="225">
        <f t="shared" ref="K7" si="1">SUBTOTAL(9,K8:K25)</f>
        <v>79000</v>
      </c>
      <c r="L7" s="65"/>
      <c r="M7" s="225">
        <f t="shared" ref="M7" si="2">SUBTOTAL(9,M8:M25)</f>
        <v>79000</v>
      </c>
      <c r="N7" s="65"/>
    </row>
    <row r="8" spans="1:14" s="235" customFormat="1" x14ac:dyDescent="0.35">
      <c r="A8" s="173" t="str">
        <f>IF(治療費!$A$8="","............",治療費!$A$8)</f>
        <v>（診療費・文書料）</v>
      </c>
      <c r="B8" s="174" t="str">
        <f>IF(SUMIF(治療費!A$8:A$1000,A8,治療費!E$8:E$1000)=0,"",SUMIF(治療費!A$8:A$1000,A8,治療費!E$8:E$1000))</f>
        <v/>
      </c>
      <c r="C8" s="89"/>
      <c r="D8" s="148"/>
      <c r="E8" s="68"/>
      <c r="G8" s="152" t="str">
        <f>IF($B8="","",$B8)</f>
        <v/>
      </c>
      <c r="H8" s="67"/>
      <c r="I8" s="152" t="str">
        <f>IF($B8="","",$B8)</f>
        <v/>
      </c>
      <c r="J8" s="67"/>
      <c r="K8" s="152" t="str">
        <f>IF($B8="","",$B8)</f>
        <v/>
      </c>
      <c r="L8" s="67"/>
      <c r="M8" s="152" t="str">
        <f>IF($B8="","",$B8)</f>
        <v/>
      </c>
      <c r="N8" s="67"/>
    </row>
    <row r="9" spans="1:14" s="235" customFormat="1" x14ac:dyDescent="0.35">
      <c r="A9" s="173" t="str" cm="1">
        <f t="array" ref="A9">_xlfn.IFNA(INDEX(治療費!$A$8:$A$1000,MATCH(0,COUNTIF(A$8:A8,"="&amp;治療費!$A$8:$A$1000)+COUNTIF($X$1,"="&amp;治療費!$A$8:$A$1000),0)),"............")</f>
        <v>Ａ病院【例】</v>
      </c>
      <c r="B9" s="174">
        <f>IF(SUMIF(治療費!A$8:A$1000,A9,治療費!E$8:E$1000)=0,"",SUMIF(治療費!A$8:A$1000,A9,治療費!E$8:E$1000))</f>
        <v>12000</v>
      </c>
      <c r="C9" s="89"/>
      <c r="D9" s="148"/>
      <c r="E9" s="68"/>
      <c r="G9" s="152">
        <f t="shared" ref="G9:M26" si="3">IF($B9="","",$B9)</f>
        <v>12000</v>
      </c>
      <c r="H9" s="67"/>
      <c r="I9" s="152">
        <f t="shared" si="3"/>
        <v>12000</v>
      </c>
      <c r="J9" s="67"/>
      <c r="K9" s="152">
        <f t="shared" si="3"/>
        <v>12000</v>
      </c>
      <c r="L9" s="67"/>
      <c r="M9" s="152">
        <f t="shared" si="3"/>
        <v>12000</v>
      </c>
      <c r="N9" s="67"/>
    </row>
    <row r="10" spans="1:14" s="235" customFormat="1" x14ac:dyDescent="0.35">
      <c r="A10" s="173" t="str" cm="1">
        <f t="array" ref="A10">_xlfn.IFNA(INDEX(治療費!$A$8:$A$1000,MATCH(0,COUNTIF(A$8:A9,"="&amp;治療費!$A$8:$A$1000)+COUNTIF($X$1,"="&amp;治療費!$A$8:$A$1000),0)),"............")</f>
        <v>Ｂクリニック【例】</v>
      </c>
      <c r="B10" s="174">
        <f>IF(SUMIF(治療費!A$8:A$1000,A10,治療費!E$8:E$1000)=0,"",SUMIF(治療費!A$8:A$1000,A10,治療費!E$8:E$1000))</f>
        <v>47000</v>
      </c>
      <c r="C10" s="89"/>
      <c r="D10" s="148"/>
      <c r="E10" s="68"/>
      <c r="G10" s="152">
        <f t="shared" si="3"/>
        <v>47000</v>
      </c>
      <c r="H10" s="67"/>
      <c r="I10" s="152">
        <f t="shared" si="3"/>
        <v>47000</v>
      </c>
      <c r="J10" s="67"/>
      <c r="K10" s="152">
        <f t="shared" si="3"/>
        <v>47000</v>
      </c>
      <c r="L10" s="67"/>
      <c r="M10" s="152">
        <f t="shared" si="3"/>
        <v>47000</v>
      </c>
      <c r="N10" s="67"/>
    </row>
    <row r="11" spans="1:14" s="235" customFormat="1" x14ac:dyDescent="0.35">
      <c r="A11" s="173" t="str" cm="1">
        <f t="array" ref="A11">_xlfn.IFNA(INDEX(治療費!$A$8:$A$1000,MATCH(0,COUNTIF(A$8:A10,"="&amp;治療費!$A$8:$A$1000)+COUNTIF($X$1,"="&amp;治療費!$A$8:$A$1000),0)),"............")</f>
        <v>（調剤料）</v>
      </c>
      <c r="B11" s="174" t="str">
        <f>IF(SUMIF(治療費!A$8:A$1000,A11,治療費!E$8:E$1000)=0,"",SUMIF(治療費!A$8:A$1000,A11,治療費!E$8:E$1000))</f>
        <v/>
      </c>
      <c r="C11" s="89"/>
      <c r="D11" s="148"/>
      <c r="E11" s="68"/>
      <c r="G11" s="152" t="str">
        <f t="shared" si="3"/>
        <v/>
      </c>
      <c r="H11" s="67"/>
      <c r="I11" s="152" t="str">
        <f t="shared" si="3"/>
        <v/>
      </c>
      <c r="J11" s="67"/>
      <c r="K11" s="152" t="str">
        <f t="shared" si="3"/>
        <v/>
      </c>
      <c r="L11" s="67"/>
      <c r="M11" s="152" t="str">
        <f t="shared" si="3"/>
        <v/>
      </c>
      <c r="N11" s="67"/>
    </row>
    <row r="12" spans="1:14" s="235" customFormat="1" x14ac:dyDescent="0.35">
      <c r="A12" s="173" t="str" cm="1">
        <f t="array" ref="A12">_xlfn.IFNA(INDEX(治療費!$A$8:$A$1000,MATCH(0,COUNTIF(A$8:A11,"="&amp;治療費!$A$8:$A$1000)+COUNTIF($X$1,"="&amp;治療費!$A$8:$A$1000),0)),"............")</f>
        <v>Ｃ薬局【例】</v>
      </c>
      <c r="B12" s="174">
        <f>IF(SUMIF(治療費!A$8:A$1000,A12,治療費!E$8:E$1000)=0,"",SUMIF(治療費!A$8:A$1000,A12,治療費!E$8:E$1000))</f>
        <v>12000</v>
      </c>
      <c r="C12" s="89"/>
      <c r="D12" s="148"/>
      <c r="E12" s="68"/>
      <c r="G12" s="152">
        <f t="shared" si="3"/>
        <v>12000</v>
      </c>
      <c r="H12" s="67"/>
      <c r="I12" s="152">
        <f t="shared" si="3"/>
        <v>12000</v>
      </c>
      <c r="J12" s="67"/>
      <c r="K12" s="152">
        <f t="shared" si="3"/>
        <v>12000</v>
      </c>
      <c r="L12" s="67"/>
      <c r="M12" s="152">
        <f t="shared" si="3"/>
        <v>12000</v>
      </c>
      <c r="N12" s="67"/>
    </row>
    <row r="13" spans="1:14" s="235" customFormat="1" x14ac:dyDescent="0.35">
      <c r="A13" s="173" t="str" cm="1">
        <f t="array" ref="A13">_xlfn.IFNA(INDEX(治療費!$A$8:$A$1000,MATCH(0,COUNTIF(A$8:A12,"="&amp;治療費!$A$8:$A$1000)+COUNTIF($X$1,"="&amp;治療費!$A$8:$A$1000),0)),"............")</f>
        <v>（装具代）</v>
      </c>
      <c r="B13" s="174" t="str">
        <f>IF(SUMIF(治療費!A$8:A$1000,A13,治療費!E$8:E$1000)=0,"",SUMIF(治療費!A$8:A$1000,A13,治療費!E$8:E$1000))</f>
        <v/>
      </c>
      <c r="C13" s="89"/>
      <c r="D13" s="148"/>
      <c r="E13" s="68"/>
      <c r="G13" s="152" t="str">
        <f t="shared" si="3"/>
        <v/>
      </c>
      <c r="H13" s="67"/>
      <c r="I13" s="152" t="str">
        <f t="shared" si="3"/>
        <v/>
      </c>
      <c r="J13" s="67"/>
      <c r="K13" s="152" t="str">
        <f t="shared" si="3"/>
        <v/>
      </c>
      <c r="L13" s="67"/>
      <c r="M13" s="152" t="str">
        <f t="shared" si="3"/>
        <v/>
      </c>
      <c r="N13" s="67"/>
    </row>
    <row r="14" spans="1:14" s="235" customFormat="1" x14ac:dyDescent="0.35">
      <c r="A14" s="173" t="str" cm="1">
        <f t="array" ref="A14">_xlfn.IFNA(INDEX(治療費!$A$8:$A$1000,MATCH(0,COUNTIF(A$8:A13,"="&amp;治療費!$A$8:$A$1000)+COUNTIF($X$1,"="&amp;治療費!$A$8:$A$1000),0)),"............")</f>
        <v>Ｄ義肢製作所【例】</v>
      </c>
      <c r="B14" s="174">
        <f>IF(SUMIF(治療費!A$8:A$1000,A14,治療費!E$8:E$1000)=0,"",SUMIF(治療費!A$8:A$1000,A14,治療費!E$8:E$1000))</f>
        <v>8000</v>
      </c>
      <c r="C14" s="89"/>
      <c r="D14" s="148"/>
      <c r="E14" s="68"/>
      <c r="G14" s="152">
        <f t="shared" si="3"/>
        <v>8000</v>
      </c>
      <c r="H14" s="67"/>
      <c r="I14" s="152">
        <f t="shared" si="3"/>
        <v>8000</v>
      </c>
      <c r="J14" s="67"/>
      <c r="K14" s="152">
        <f t="shared" si="3"/>
        <v>8000</v>
      </c>
      <c r="L14" s="67"/>
      <c r="M14" s="152">
        <f t="shared" si="3"/>
        <v>8000</v>
      </c>
      <c r="N14" s="67"/>
    </row>
    <row r="15" spans="1:14" s="235" customFormat="1" x14ac:dyDescent="0.35">
      <c r="A15" s="173" t="str" cm="1">
        <f t="array" ref="A15">_xlfn.IFNA(INDEX(治療費!$A$8:$A$1000,MATCH(0,COUNTIF(A$8:A14,"="&amp;治療費!$A$8:$A$1000)+COUNTIF($X$1,"="&amp;治療費!$A$8:$A$1000),0)),"............")</f>
        <v>............</v>
      </c>
      <c r="B15" s="174" t="str">
        <f>IF(SUMIF(治療費!A$8:A$1000,A15,治療費!E$8:E$1000)=0,"",SUMIF(治療費!A$8:A$1000,A15,治療費!E$8:E$1000))</f>
        <v/>
      </c>
      <c r="C15" s="89"/>
      <c r="D15" s="148"/>
      <c r="E15" s="68"/>
      <c r="G15" s="152" t="str">
        <f t="shared" si="3"/>
        <v/>
      </c>
      <c r="H15" s="67"/>
      <c r="I15" s="152" t="str">
        <f t="shared" si="3"/>
        <v/>
      </c>
      <c r="J15" s="67"/>
      <c r="K15" s="152" t="str">
        <f t="shared" si="3"/>
        <v/>
      </c>
      <c r="L15" s="67"/>
      <c r="M15" s="152" t="str">
        <f t="shared" si="3"/>
        <v/>
      </c>
      <c r="N15" s="67"/>
    </row>
    <row r="16" spans="1:14" s="235" customFormat="1" x14ac:dyDescent="0.35">
      <c r="A16" s="173" t="str" cm="1">
        <f t="array" ref="A16">_xlfn.IFNA(INDEX(治療費!$A$8:$A$1000,MATCH(0,COUNTIF(A$8:A15,"="&amp;治療費!$A$8:$A$1000)+COUNTIF($X$1,"="&amp;治療費!$A$8:$A$1000),0)),"............")</f>
        <v>............</v>
      </c>
      <c r="B16" s="174" t="str">
        <f>IF(SUMIF(治療費!A$8:A$1000,A16,治療費!E$8:E$1000)=0,"",SUMIF(治療費!A$8:A$1000,A16,治療費!E$8:E$1000))</f>
        <v/>
      </c>
      <c r="C16" s="89"/>
      <c r="D16" s="148"/>
      <c r="E16" s="68"/>
      <c r="G16" s="152" t="str">
        <f t="shared" si="3"/>
        <v/>
      </c>
      <c r="H16" s="67"/>
      <c r="I16" s="152" t="str">
        <f t="shared" si="3"/>
        <v/>
      </c>
      <c r="J16" s="67"/>
      <c r="K16" s="152" t="str">
        <f t="shared" si="3"/>
        <v/>
      </c>
      <c r="L16" s="67"/>
      <c r="M16" s="152" t="str">
        <f t="shared" si="3"/>
        <v/>
      </c>
      <c r="N16" s="67"/>
    </row>
    <row r="17" spans="1:14" s="235" customFormat="1" x14ac:dyDescent="0.35">
      <c r="A17" s="173" t="str" cm="1">
        <f t="array" ref="A17">_xlfn.IFNA(INDEX(治療費!$A$8:$A$1000,MATCH(0,COUNTIF(A$8:A16,"="&amp;治療費!$A$8:$A$1000)+COUNTIF($X$1,"="&amp;治療費!$A$8:$A$1000),0)),"............")</f>
        <v>............</v>
      </c>
      <c r="B17" s="174" t="str">
        <f>IF(SUMIF(治療費!A$8:A$1000,A17,治療費!E$8:E$1000)=0,"",SUMIF(治療費!A$8:A$1000,A17,治療費!E$8:E$1000))</f>
        <v/>
      </c>
      <c r="C17" s="89"/>
      <c r="D17" s="148"/>
      <c r="E17" s="68"/>
      <c r="G17" s="152" t="str">
        <f t="shared" si="3"/>
        <v/>
      </c>
      <c r="H17" s="67"/>
      <c r="I17" s="152" t="str">
        <f t="shared" si="3"/>
        <v/>
      </c>
      <c r="J17" s="67"/>
      <c r="K17" s="152" t="str">
        <f t="shared" si="3"/>
        <v/>
      </c>
      <c r="L17" s="67"/>
      <c r="M17" s="152" t="str">
        <f t="shared" si="3"/>
        <v/>
      </c>
      <c r="N17" s="67"/>
    </row>
    <row r="18" spans="1:14" s="235" customFormat="1" x14ac:dyDescent="0.35">
      <c r="A18" s="173" t="str" cm="1">
        <f t="array" ref="A18">_xlfn.IFNA(INDEX(治療費!$A$8:$A$1000,MATCH(0,COUNTIF(A$8:A17,"="&amp;治療費!$A$8:$A$1000)+COUNTIF($X$1,"="&amp;治療費!$A$8:$A$1000),0)),"............")</f>
        <v>............</v>
      </c>
      <c r="B18" s="174" t="str">
        <f>IF(SUMIF(治療費!A$8:A$1000,A18,治療費!E$8:E$1000)=0,"",SUMIF(治療費!A$8:A$1000,A18,治療費!E$8:E$1000))</f>
        <v/>
      </c>
      <c r="C18" s="89"/>
      <c r="D18" s="148"/>
      <c r="E18" s="68"/>
      <c r="G18" s="152" t="str">
        <f t="shared" si="3"/>
        <v/>
      </c>
      <c r="H18" s="67"/>
      <c r="I18" s="152" t="str">
        <f t="shared" si="3"/>
        <v/>
      </c>
      <c r="J18" s="67"/>
      <c r="K18" s="152" t="str">
        <f t="shared" si="3"/>
        <v/>
      </c>
      <c r="L18" s="67"/>
      <c r="M18" s="152" t="str">
        <f t="shared" si="3"/>
        <v/>
      </c>
      <c r="N18" s="67"/>
    </row>
    <row r="19" spans="1:14" s="235" customFormat="1" x14ac:dyDescent="0.35">
      <c r="A19" s="173" t="str" cm="1">
        <f t="array" ref="A19">_xlfn.IFNA(INDEX(治療費!$A$8:$A$1000,MATCH(0,COUNTIF(A$8:A18,"="&amp;治療費!$A$8:$A$1000)+COUNTIF($X$1,"="&amp;治療費!$A$8:$A$1000),0)),"............")</f>
        <v>............</v>
      </c>
      <c r="B19" s="174" t="str">
        <f>IF(SUMIF(治療費!A$8:A$1000,A19,治療費!E$8:E$1000)=0,"",SUMIF(治療費!A$8:A$1000,A19,治療費!E$8:E$1000))</f>
        <v/>
      </c>
      <c r="C19" s="89"/>
      <c r="D19" s="148"/>
      <c r="E19" s="68"/>
      <c r="G19" s="152" t="str">
        <f t="shared" si="3"/>
        <v/>
      </c>
      <c r="H19" s="67"/>
      <c r="I19" s="152" t="str">
        <f t="shared" si="3"/>
        <v/>
      </c>
      <c r="J19" s="67"/>
      <c r="K19" s="152" t="str">
        <f t="shared" si="3"/>
        <v/>
      </c>
      <c r="L19" s="67"/>
      <c r="M19" s="152" t="str">
        <f t="shared" si="3"/>
        <v/>
      </c>
      <c r="N19" s="67"/>
    </row>
    <row r="20" spans="1:14" s="235" customFormat="1" x14ac:dyDescent="0.35">
      <c r="A20" s="173" t="str" cm="1">
        <f t="array" ref="A20">_xlfn.IFNA(INDEX(治療費!$A$8:$A$1000,MATCH(0,COUNTIF(A$8:A19,"="&amp;治療費!$A$8:$A$1000)+COUNTIF($X$1,"="&amp;治療費!$A$8:$A$1000),0)),"............")</f>
        <v>............</v>
      </c>
      <c r="B20" s="174" t="str">
        <f>IF(SUMIF(治療費!A$8:A$1000,A20,治療費!E$8:E$1000)=0,"",SUMIF(治療費!A$8:A$1000,A20,治療費!E$8:E$1000))</f>
        <v/>
      </c>
      <c r="C20" s="89"/>
      <c r="D20" s="148"/>
      <c r="E20" s="68"/>
      <c r="G20" s="152" t="str">
        <f t="shared" si="3"/>
        <v/>
      </c>
      <c r="H20" s="67"/>
      <c r="I20" s="152" t="str">
        <f t="shared" si="3"/>
        <v/>
      </c>
      <c r="J20" s="67"/>
      <c r="K20" s="152" t="str">
        <f t="shared" si="3"/>
        <v/>
      </c>
      <c r="L20" s="67"/>
      <c r="M20" s="152" t="str">
        <f t="shared" si="3"/>
        <v/>
      </c>
      <c r="N20" s="67"/>
    </row>
    <row r="21" spans="1:14" s="235" customFormat="1" x14ac:dyDescent="0.35">
      <c r="A21" s="173" t="str" cm="1">
        <f t="array" ref="A21">_xlfn.IFNA(INDEX(治療費!$A$8:$A$1000,MATCH(0,COUNTIF(A$8:A20,"="&amp;治療費!$A$8:$A$1000)+COUNTIF($X$1,"="&amp;治療費!$A$8:$A$1000),0)),"............")</f>
        <v>............</v>
      </c>
      <c r="B21" s="174" t="str">
        <f>IF(SUMIF(治療費!A$8:A$1000,A21,治療費!E$8:E$1000)=0,"",SUMIF(治療費!A$8:A$1000,A21,治療費!E$8:E$1000))</f>
        <v/>
      </c>
      <c r="C21" s="89"/>
      <c r="D21" s="148"/>
      <c r="E21" s="68"/>
      <c r="G21" s="152" t="str">
        <f t="shared" si="3"/>
        <v/>
      </c>
      <c r="H21" s="67"/>
      <c r="I21" s="152" t="str">
        <f t="shared" si="3"/>
        <v/>
      </c>
      <c r="J21" s="67"/>
      <c r="K21" s="152" t="str">
        <f t="shared" si="3"/>
        <v/>
      </c>
      <c r="L21" s="67"/>
      <c r="M21" s="152" t="str">
        <f t="shared" si="3"/>
        <v/>
      </c>
      <c r="N21" s="67"/>
    </row>
    <row r="22" spans="1:14" s="235" customFormat="1" x14ac:dyDescent="0.35">
      <c r="A22" s="173" t="str" cm="1">
        <f t="array" ref="A22">_xlfn.IFNA(INDEX(治療費!$A$8:$A$1000,MATCH(0,COUNTIF(A$8:A21,"="&amp;治療費!$A$8:$A$1000)+COUNTIF($X$1,"="&amp;治療費!$A$8:$A$1000),0)),"............")</f>
        <v>............</v>
      </c>
      <c r="B22" s="174" t="str">
        <f>IF(SUMIF(治療費!A$8:A$1000,A22,治療費!E$8:E$1000)=0,"",SUMIF(治療費!A$8:A$1000,A22,治療費!E$8:E$1000))</f>
        <v/>
      </c>
      <c r="C22" s="89"/>
      <c r="D22" s="148"/>
      <c r="E22" s="68"/>
      <c r="G22" s="152" t="str">
        <f t="shared" si="3"/>
        <v/>
      </c>
      <c r="H22" s="67"/>
      <c r="I22" s="152" t="str">
        <f t="shared" si="3"/>
        <v/>
      </c>
      <c r="J22" s="67"/>
      <c r="K22" s="152" t="str">
        <f t="shared" si="3"/>
        <v/>
      </c>
      <c r="L22" s="67"/>
      <c r="M22" s="152" t="str">
        <f t="shared" si="3"/>
        <v/>
      </c>
      <c r="N22" s="67"/>
    </row>
    <row r="23" spans="1:14" s="235" customFormat="1" x14ac:dyDescent="0.35">
      <c r="A23" s="173" t="str" cm="1">
        <f t="array" ref="A23">_xlfn.IFNA(INDEX(治療費!$A$8:$A$1000,MATCH(0,COUNTIF(A$8:A22,"="&amp;治療費!$A$8:$A$1000)+COUNTIF($X$1,"="&amp;治療費!$A$8:$A$1000),0)),"............")</f>
        <v>............</v>
      </c>
      <c r="B23" s="174" t="str">
        <f>IF(SUMIF(治療費!A$8:A$1000,A23,治療費!E$8:E$1000)=0,"",SUMIF(治療費!A$8:A$1000,A23,治療費!E$8:E$1000))</f>
        <v/>
      </c>
      <c r="C23" s="89"/>
      <c r="D23" s="148"/>
      <c r="E23" s="68"/>
      <c r="G23" s="152" t="str">
        <f t="shared" si="3"/>
        <v/>
      </c>
      <c r="H23" s="67"/>
      <c r="I23" s="152" t="str">
        <f t="shared" si="3"/>
        <v/>
      </c>
      <c r="J23" s="67"/>
      <c r="K23" s="152" t="str">
        <f t="shared" si="3"/>
        <v/>
      </c>
      <c r="L23" s="67"/>
      <c r="M23" s="152" t="str">
        <f t="shared" si="3"/>
        <v/>
      </c>
      <c r="N23" s="67"/>
    </row>
    <row r="24" spans="1:14" s="235" customFormat="1" x14ac:dyDescent="0.35">
      <c r="A24" s="173" t="str" cm="1">
        <f t="array" ref="A24">_xlfn.IFNA(INDEX(治療費!$A$8:$A$1000,MATCH(0,COUNTIF(A$8:A23,"="&amp;治療費!$A$8:$A$1000)+COUNTIF($X$1,"="&amp;治療費!$A$8:$A$1000),0)),"............")</f>
        <v>............</v>
      </c>
      <c r="B24" s="174" t="str">
        <f>IF(SUMIF(治療費!A$8:A$1000,A24,治療費!E$8:E$1000)=0,"",SUMIF(治療費!A$8:A$1000,A24,治療費!E$8:E$1000))</f>
        <v/>
      </c>
      <c r="C24" s="89"/>
      <c r="D24" s="148"/>
      <c r="E24" s="68"/>
      <c r="G24" s="152" t="str">
        <f t="shared" si="3"/>
        <v/>
      </c>
      <c r="H24" s="67"/>
      <c r="I24" s="152" t="str">
        <f t="shared" si="3"/>
        <v/>
      </c>
      <c r="J24" s="67"/>
      <c r="K24" s="152" t="str">
        <f t="shared" si="3"/>
        <v/>
      </c>
      <c r="L24" s="67"/>
      <c r="M24" s="152" t="str">
        <f t="shared" si="3"/>
        <v/>
      </c>
      <c r="N24" s="67"/>
    </row>
    <row r="25" spans="1:14" s="235" customFormat="1" x14ac:dyDescent="0.35">
      <c r="A25" s="173" t="str" cm="1">
        <f t="array" ref="A25">_xlfn.IFNA(INDEX(治療費!$A$8:$A$1000,MATCH(0,COUNTIF(A$8:A24,"="&amp;治療費!$A$8:$A$1000)+COUNTIF($X$1,"="&amp;治療費!$A$8:$A$1000),0)),"............")</f>
        <v>............</v>
      </c>
      <c r="B25" s="174" t="str">
        <f>IF(SUMIF(治療費!A$8:A$1000,A25,治療費!E$8:E$1000)=0,"",SUMIF(治療費!A$8:A$1000,A25,治療費!E$8:E$1000))</f>
        <v/>
      </c>
      <c r="C25" s="89"/>
      <c r="D25" s="148"/>
      <c r="E25" s="68"/>
      <c r="G25" s="153" t="str">
        <f t="shared" si="3"/>
        <v/>
      </c>
      <c r="H25" s="67"/>
      <c r="I25" s="153" t="str">
        <f t="shared" si="3"/>
        <v/>
      </c>
      <c r="J25" s="67"/>
      <c r="K25" s="153" t="str">
        <f t="shared" si="3"/>
        <v/>
      </c>
      <c r="L25" s="67"/>
      <c r="M25" s="153" t="str">
        <f t="shared" si="3"/>
        <v/>
      </c>
      <c r="N25" s="67"/>
    </row>
    <row r="26" spans="1:14" x14ac:dyDescent="0.35">
      <c r="A26" s="105" t="s">
        <v>1</v>
      </c>
      <c r="B26" s="51"/>
      <c r="C26" s="89"/>
      <c r="D26" s="67"/>
      <c r="E26" s="68"/>
      <c r="G26" s="51" t="str">
        <f t="shared" si="3"/>
        <v/>
      </c>
      <c r="H26" s="67"/>
      <c r="I26" s="51" t="str">
        <f t="shared" si="3"/>
        <v/>
      </c>
      <c r="J26" s="67"/>
      <c r="K26" s="51" t="str">
        <f t="shared" si="3"/>
        <v/>
      </c>
      <c r="L26" s="67"/>
      <c r="M26" s="51" t="str">
        <f t="shared" si="3"/>
        <v/>
      </c>
      <c r="N26" s="67"/>
    </row>
    <row r="27" spans="1:14" x14ac:dyDescent="0.35">
      <c r="A27" s="105" t="s">
        <v>31</v>
      </c>
      <c r="B27" s="226">
        <f>SUBTOTAL(9,B28:B35)</f>
        <v>0</v>
      </c>
      <c r="C27" s="89"/>
      <c r="D27" s="67"/>
      <c r="E27" s="68"/>
      <c r="G27" s="226">
        <f>SUBTOTAL(9,G28:G35)</f>
        <v>0</v>
      </c>
      <c r="H27" s="67"/>
      <c r="I27" s="226">
        <f t="shared" ref="I27" si="4">SUBTOTAL(9,I28:I35)</f>
        <v>0</v>
      </c>
      <c r="J27" s="67"/>
      <c r="K27" s="226">
        <f t="shared" ref="K27" si="5">SUBTOTAL(9,K28:K35)</f>
        <v>0</v>
      </c>
      <c r="L27" s="67"/>
      <c r="M27" s="226">
        <f t="shared" ref="M27" si="6">SUBTOTAL(9,M28:M35)</f>
        <v>0</v>
      </c>
      <c r="N27" s="67"/>
    </row>
    <row r="28" spans="1:14" s="235" customFormat="1" x14ac:dyDescent="0.35">
      <c r="A28" s="164" t="s">
        <v>150</v>
      </c>
      <c r="B28" s="152"/>
      <c r="C28" s="89"/>
      <c r="D28" s="148"/>
      <c r="E28" s="68"/>
      <c r="G28" s="152" t="str">
        <f t="shared" ref="G28:M38" si="7">IF($B28="","",$B28)</f>
        <v/>
      </c>
      <c r="H28" s="67"/>
      <c r="I28" s="152" t="str">
        <f t="shared" si="7"/>
        <v/>
      </c>
      <c r="J28" s="67"/>
      <c r="K28" s="152" t="str">
        <f t="shared" si="7"/>
        <v/>
      </c>
      <c r="L28" s="67"/>
      <c r="M28" s="152" t="str">
        <f t="shared" si="7"/>
        <v/>
      </c>
      <c r="N28" s="67"/>
    </row>
    <row r="29" spans="1:14" s="235" customFormat="1" x14ac:dyDescent="0.35">
      <c r="A29" s="164" t="s">
        <v>149</v>
      </c>
      <c r="B29" s="152"/>
      <c r="C29" s="89"/>
      <c r="D29" s="148"/>
      <c r="E29" s="68"/>
      <c r="G29" s="152" t="str">
        <f t="shared" si="7"/>
        <v/>
      </c>
      <c r="H29" s="67"/>
      <c r="I29" s="152" t="str">
        <f t="shared" si="7"/>
        <v/>
      </c>
      <c r="J29" s="67"/>
      <c r="K29" s="152" t="str">
        <f t="shared" si="7"/>
        <v/>
      </c>
      <c r="L29" s="67"/>
      <c r="M29" s="152" t="str">
        <f t="shared" si="7"/>
        <v/>
      </c>
      <c r="N29" s="67"/>
    </row>
    <row r="30" spans="1:14" s="235" customFormat="1" x14ac:dyDescent="0.35">
      <c r="A30" s="164" t="s">
        <v>151</v>
      </c>
      <c r="B30" s="152"/>
      <c r="C30" s="89"/>
      <c r="D30" s="148"/>
      <c r="E30" s="68"/>
      <c r="G30" s="152" t="str">
        <f t="shared" si="7"/>
        <v/>
      </c>
      <c r="H30" s="67"/>
      <c r="I30" s="152" t="str">
        <f t="shared" si="7"/>
        <v/>
      </c>
      <c r="J30" s="67"/>
      <c r="K30" s="152" t="str">
        <f t="shared" si="7"/>
        <v/>
      </c>
      <c r="L30" s="67"/>
      <c r="M30" s="152" t="str">
        <f t="shared" si="7"/>
        <v/>
      </c>
      <c r="N30" s="67"/>
    </row>
    <row r="31" spans="1:14" s="235" customFormat="1" x14ac:dyDescent="0.35">
      <c r="A31" s="164" t="s">
        <v>151</v>
      </c>
      <c r="B31" s="152"/>
      <c r="C31" s="89"/>
      <c r="D31" s="148"/>
      <c r="E31" s="68"/>
      <c r="G31" s="152" t="str">
        <f t="shared" si="7"/>
        <v/>
      </c>
      <c r="H31" s="67"/>
      <c r="I31" s="152" t="str">
        <f t="shared" si="7"/>
        <v/>
      </c>
      <c r="J31" s="67"/>
      <c r="K31" s="152" t="str">
        <f t="shared" si="7"/>
        <v/>
      </c>
      <c r="L31" s="67"/>
      <c r="M31" s="152" t="str">
        <f t="shared" si="7"/>
        <v/>
      </c>
      <c r="N31" s="67"/>
    </row>
    <row r="32" spans="1:14" s="235" customFormat="1" x14ac:dyDescent="0.35">
      <c r="A32" s="164" t="s">
        <v>151</v>
      </c>
      <c r="B32" s="152"/>
      <c r="C32" s="89"/>
      <c r="D32" s="148"/>
      <c r="E32" s="68"/>
      <c r="G32" s="152" t="str">
        <f t="shared" si="7"/>
        <v/>
      </c>
      <c r="H32" s="67"/>
      <c r="I32" s="152" t="str">
        <f t="shared" si="7"/>
        <v/>
      </c>
      <c r="J32" s="67"/>
      <c r="K32" s="152" t="str">
        <f t="shared" si="7"/>
        <v/>
      </c>
      <c r="L32" s="67"/>
      <c r="M32" s="152" t="str">
        <f t="shared" si="7"/>
        <v/>
      </c>
      <c r="N32" s="67"/>
    </row>
    <row r="33" spans="1:14" s="235" customFormat="1" x14ac:dyDescent="0.35">
      <c r="A33" s="164" t="s">
        <v>151</v>
      </c>
      <c r="B33" s="152"/>
      <c r="C33" s="89"/>
      <c r="D33" s="148"/>
      <c r="E33" s="68"/>
      <c r="G33" s="152" t="str">
        <f t="shared" si="7"/>
        <v/>
      </c>
      <c r="H33" s="67"/>
      <c r="I33" s="152" t="str">
        <f t="shared" si="7"/>
        <v/>
      </c>
      <c r="J33" s="67"/>
      <c r="K33" s="152" t="str">
        <f t="shared" si="7"/>
        <v/>
      </c>
      <c r="L33" s="67"/>
      <c r="M33" s="152" t="str">
        <f t="shared" si="7"/>
        <v/>
      </c>
      <c r="N33" s="67"/>
    </row>
    <row r="34" spans="1:14" s="235" customFormat="1" x14ac:dyDescent="0.35">
      <c r="A34" s="164" t="s">
        <v>151</v>
      </c>
      <c r="B34" s="152"/>
      <c r="C34" s="89"/>
      <c r="D34" s="148"/>
      <c r="E34" s="68"/>
      <c r="G34" s="152" t="str">
        <f t="shared" si="7"/>
        <v/>
      </c>
      <c r="H34" s="67"/>
      <c r="I34" s="152" t="str">
        <f t="shared" si="7"/>
        <v/>
      </c>
      <c r="J34" s="67"/>
      <c r="K34" s="152" t="str">
        <f t="shared" si="7"/>
        <v/>
      </c>
      <c r="L34" s="67"/>
      <c r="M34" s="152" t="str">
        <f t="shared" si="7"/>
        <v/>
      </c>
      <c r="N34" s="67"/>
    </row>
    <row r="35" spans="1:14" s="235" customFormat="1" x14ac:dyDescent="0.35">
      <c r="A35" s="164" t="s">
        <v>152</v>
      </c>
      <c r="B35" s="153"/>
      <c r="C35" s="91"/>
      <c r="D35" s="149"/>
      <c r="E35" s="72"/>
      <c r="G35" s="153" t="str">
        <f t="shared" si="7"/>
        <v/>
      </c>
      <c r="H35" s="71"/>
      <c r="I35" s="153" t="str">
        <f t="shared" si="7"/>
        <v/>
      </c>
      <c r="J35" s="71"/>
      <c r="K35" s="153" t="str">
        <f t="shared" si="7"/>
        <v/>
      </c>
      <c r="L35" s="71"/>
      <c r="M35" s="153" t="str">
        <f t="shared" si="7"/>
        <v/>
      </c>
      <c r="N35" s="71"/>
    </row>
    <row r="36" spans="1:14" x14ac:dyDescent="0.35">
      <c r="A36" s="54" t="s">
        <v>121</v>
      </c>
      <c r="B36" s="51"/>
      <c r="C36" s="91"/>
      <c r="D36" s="71"/>
      <c r="E36" s="72"/>
      <c r="G36" s="51" t="str">
        <f t="shared" si="7"/>
        <v/>
      </c>
      <c r="H36" s="71"/>
      <c r="I36" s="51" t="str">
        <f t="shared" si="7"/>
        <v/>
      </c>
      <c r="J36" s="71"/>
      <c r="K36" s="51" t="str">
        <f t="shared" si="7"/>
        <v/>
      </c>
      <c r="L36" s="71"/>
      <c r="M36" s="51" t="str">
        <f t="shared" si="7"/>
        <v/>
      </c>
      <c r="N36" s="71"/>
    </row>
    <row r="37" spans="1:14" x14ac:dyDescent="0.35">
      <c r="A37" s="54" t="s">
        <v>122</v>
      </c>
      <c r="B37" s="51"/>
      <c r="C37" s="91"/>
      <c r="D37" s="71"/>
      <c r="E37" s="72"/>
      <c r="G37" s="51" t="str">
        <f t="shared" si="7"/>
        <v/>
      </c>
      <c r="H37" s="71"/>
      <c r="I37" s="51" t="str">
        <f t="shared" si="7"/>
        <v/>
      </c>
      <c r="J37" s="71"/>
      <c r="K37" s="51" t="str">
        <f t="shared" si="7"/>
        <v/>
      </c>
      <c r="L37" s="71"/>
      <c r="M37" s="51" t="str">
        <f t="shared" si="7"/>
        <v/>
      </c>
      <c r="N37" s="71"/>
    </row>
    <row r="38" spans="1:14" x14ac:dyDescent="0.35">
      <c r="A38" s="146"/>
      <c r="B38" s="98"/>
      <c r="C38" s="99"/>
      <c r="D38" s="100"/>
      <c r="E38" s="84"/>
      <c r="G38" s="98" t="str">
        <f t="shared" si="7"/>
        <v/>
      </c>
      <c r="H38" s="100"/>
      <c r="I38" s="98" t="str">
        <f t="shared" si="7"/>
        <v/>
      </c>
      <c r="J38" s="100"/>
      <c r="K38" s="98" t="str">
        <f t="shared" si="7"/>
        <v/>
      </c>
      <c r="L38" s="100"/>
      <c r="M38" s="98" t="str">
        <f t="shared" si="7"/>
        <v/>
      </c>
      <c r="N38" s="100"/>
    </row>
    <row r="39" spans="1:14" s="143" customFormat="1" x14ac:dyDescent="0.35">
      <c r="A39" s="236" t="s">
        <v>36</v>
      </c>
      <c r="B39" s="237">
        <f>SUBTOTAL(9,B$7:B38)</f>
        <v>79000</v>
      </c>
      <c r="C39" s="90"/>
      <c r="D39" s="69"/>
      <c r="E39" s="70"/>
      <c r="G39" s="237">
        <f>SUBTOTAL(9,G$7:G38)</f>
        <v>79000</v>
      </c>
      <c r="H39" s="69"/>
      <c r="I39" s="237">
        <f>SUBTOTAL(9,I$7:I38)</f>
        <v>79000</v>
      </c>
      <c r="J39" s="69"/>
      <c r="K39" s="237">
        <f>SUBTOTAL(9,K$7:K38)</f>
        <v>79000</v>
      </c>
      <c r="L39" s="69"/>
      <c r="M39" s="237">
        <f>SUBTOTAL(9,M$7:M38)</f>
        <v>79000</v>
      </c>
      <c r="N39" s="69"/>
    </row>
    <row r="40" spans="1:14" x14ac:dyDescent="0.35">
      <c r="A40" s="138" t="s">
        <v>41</v>
      </c>
      <c r="B40" s="50"/>
      <c r="C40" s="88"/>
      <c r="D40" s="65"/>
      <c r="E40" s="66"/>
      <c r="G40" s="50" t="str">
        <f>IF($B40="","",$B40)</f>
        <v/>
      </c>
      <c r="H40" s="65"/>
      <c r="I40" s="50" t="str">
        <f>IF($B40="","",$B40)</f>
        <v/>
      </c>
      <c r="J40" s="65"/>
      <c r="K40" s="50" t="str">
        <f>IF($B40="","",$B40)</f>
        <v/>
      </c>
      <c r="L40" s="65"/>
      <c r="M40" s="50" t="str">
        <f>IF($B40="","",$B40)</f>
        <v/>
      </c>
      <c r="N40" s="65"/>
    </row>
    <row r="41" spans="1:14" x14ac:dyDescent="0.35">
      <c r="A41" s="52" t="s">
        <v>123</v>
      </c>
      <c r="B41" s="51"/>
      <c r="C41" s="89"/>
      <c r="D41" s="67"/>
      <c r="E41" s="68"/>
      <c r="G41" s="51" t="str">
        <f>IF($B41="","",$B41)</f>
        <v/>
      </c>
      <c r="H41" s="67"/>
      <c r="I41" s="51" t="str">
        <f>IF($B41="","",$B41)</f>
        <v/>
      </c>
      <c r="J41" s="67"/>
      <c r="K41" s="51" t="str">
        <f>IF($B41="","",$B41)</f>
        <v/>
      </c>
      <c r="L41" s="67"/>
      <c r="M41" s="51" t="str">
        <f>IF($B41="","",$B41)</f>
        <v/>
      </c>
      <c r="N41" s="67"/>
    </row>
    <row r="42" spans="1:14" x14ac:dyDescent="0.35">
      <c r="A42" s="54"/>
      <c r="B42" s="51"/>
      <c r="C42" s="91"/>
      <c r="D42" s="71"/>
      <c r="E42" s="72"/>
      <c r="G42" s="51" t="str">
        <f>IF($B42="","",$B42)</f>
        <v/>
      </c>
      <c r="H42" s="71"/>
      <c r="I42" s="51" t="str">
        <f>IF($B42="","",$B42)</f>
        <v/>
      </c>
      <c r="J42" s="71"/>
      <c r="K42" s="51" t="str">
        <f>IF($B42="","",$B42)</f>
        <v/>
      </c>
      <c r="L42" s="71"/>
      <c r="M42" s="51" t="str">
        <f>IF($B42="","",$B42)</f>
        <v/>
      </c>
      <c r="N42" s="71"/>
    </row>
    <row r="43" spans="1:14" x14ac:dyDescent="0.35">
      <c r="A43" s="146"/>
      <c r="B43" s="98"/>
      <c r="C43" s="99"/>
      <c r="D43" s="100"/>
      <c r="E43" s="84"/>
      <c r="G43" s="98" t="str">
        <f>IF($B43="","",$B43)</f>
        <v/>
      </c>
      <c r="H43" s="100"/>
      <c r="I43" s="98" t="str">
        <f>IF($B43="","",$B43)</f>
        <v/>
      </c>
      <c r="J43" s="100"/>
      <c r="K43" s="98" t="str">
        <f>IF($B43="","",$B43)</f>
        <v/>
      </c>
      <c r="L43" s="100"/>
      <c r="M43" s="98" t="str">
        <f>IF($B43="","",$B43)</f>
        <v/>
      </c>
      <c r="N43" s="100"/>
    </row>
    <row r="44" spans="1:14" s="143" customFormat="1" x14ac:dyDescent="0.35">
      <c r="A44" s="236" t="s">
        <v>86</v>
      </c>
      <c r="B44" s="237">
        <f>SUBTOTAL(9,B40:B43)</f>
        <v>0</v>
      </c>
      <c r="C44" s="90"/>
      <c r="D44" s="69"/>
      <c r="E44" s="70"/>
      <c r="G44" s="237">
        <f>SUBTOTAL(9,G40:G43)</f>
        <v>0</v>
      </c>
      <c r="H44" s="69"/>
      <c r="I44" s="237">
        <f t="shared" ref="I44" si="8">SUBTOTAL(9,I40:I43)</f>
        <v>0</v>
      </c>
      <c r="J44" s="69"/>
      <c r="K44" s="237">
        <f t="shared" ref="K44" si="9">SUBTOTAL(9,K40:K43)</f>
        <v>0</v>
      </c>
      <c r="L44" s="69"/>
      <c r="M44" s="237">
        <f t="shared" ref="M44" si="10">SUBTOTAL(9,M40:M43)</f>
        <v>0</v>
      </c>
      <c r="N44" s="69"/>
    </row>
    <row r="45" spans="1:14" x14ac:dyDescent="0.35">
      <c r="A45" s="138" t="s">
        <v>106</v>
      </c>
      <c r="B45" s="50"/>
      <c r="C45" s="88"/>
      <c r="D45" s="65"/>
      <c r="E45" s="66"/>
      <c r="G45" s="50" t="str">
        <f t="shared" ref="G45:M55" si="11">IF($B45="","",$B45)</f>
        <v/>
      </c>
      <c r="H45" s="65"/>
      <c r="I45" s="50" t="str">
        <f t="shared" si="11"/>
        <v/>
      </c>
      <c r="J45" s="65"/>
      <c r="K45" s="50" t="str">
        <f t="shared" si="11"/>
        <v/>
      </c>
      <c r="L45" s="65"/>
      <c r="M45" s="50" t="str">
        <f t="shared" si="11"/>
        <v/>
      </c>
      <c r="N45" s="65"/>
    </row>
    <row r="46" spans="1:14" x14ac:dyDescent="0.35">
      <c r="A46" s="54"/>
      <c r="B46" s="51"/>
      <c r="C46" s="91"/>
      <c r="D46" s="71"/>
      <c r="E46" s="72"/>
      <c r="G46" s="51" t="str">
        <f t="shared" si="11"/>
        <v/>
      </c>
      <c r="H46" s="71"/>
      <c r="I46" s="51" t="str">
        <f t="shared" si="11"/>
        <v/>
      </c>
      <c r="J46" s="71"/>
      <c r="K46" s="51" t="str">
        <f t="shared" si="11"/>
        <v/>
      </c>
      <c r="L46" s="71"/>
      <c r="M46" s="51" t="str">
        <f t="shared" si="11"/>
        <v/>
      </c>
      <c r="N46" s="71"/>
    </row>
    <row r="47" spans="1:14" x14ac:dyDescent="0.35">
      <c r="A47" s="54"/>
      <c r="B47" s="51"/>
      <c r="C47" s="91"/>
      <c r="D47" s="71"/>
      <c r="E47" s="72"/>
      <c r="G47" s="51" t="str">
        <f t="shared" si="11"/>
        <v/>
      </c>
      <c r="H47" s="71"/>
      <c r="I47" s="51" t="str">
        <f t="shared" si="11"/>
        <v/>
      </c>
      <c r="J47" s="71"/>
      <c r="K47" s="51" t="str">
        <f t="shared" si="11"/>
        <v/>
      </c>
      <c r="L47" s="71"/>
      <c r="M47" s="51" t="str">
        <f t="shared" si="11"/>
        <v/>
      </c>
      <c r="N47" s="71"/>
    </row>
    <row r="48" spans="1:14" x14ac:dyDescent="0.35">
      <c r="A48" s="54"/>
      <c r="B48" s="51"/>
      <c r="C48" s="91"/>
      <c r="D48" s="71"/>
      <c r="E48" s="72"/>
      <c r="G48" s="51" t="str">
        <f t="shared" si="11"/>
        <v/>
      </c>
      <c r="H48" s="71"/>
      <c r="I48" s="51" t="str">
        <f t="shared" si="11"/>
        <v/>
      </c>
      <c r="J48" s="71"/>
      <c r="K48" s="51" t="str">
        <f t="shared" si="11"/>
        <v/>
      </c>
      <c r="L48" s="71"/>
      <c r="M48" s="51" t="str">
        <f t="shared" si="11"/>
        <v/>
      </c>
      <c r="N48" s="71"/>
    </row>
    <row r="49" spans="1:14" x14ac:dyDescent="0.35">
      <c r="A49" s="54"/>
      <c r="B49" s="51"/>
      <c r="C49" s="91"/>
      <c r="D49" s="71"/>
      <c r="E49" s="72"/>
      <c r="G49" s="51" t="str">
        <f t="shared" si="11"/>
        <v/>
      </c>
      <c r="H49" s="71"/>
      <c r="I49" s="51" t="str">
        <f t="shared" si="11"/>
        <v/>
      </c>
      <c r="J49" s="71"/>
      <c r="K49" s="51" t="str">
        <f t="shared" si="11"/>
        <v/>
      </c>
      <c r="L49" s="71"/>
      <c r="M49" s="51" t="str">
        <f t="shared" si="11"/>
        <v/>
      </c>
      <c r="N49" s="71"/>
    </row>
    <row r="50" spans="1:14" x14ac:dyDescent="0.35">
      <c r="A50" s="54"/>
      <c r="B50" s="51"/>
      <c r="C50" s="91"/>
      <c r="D50" s="71"/>
      <c r="E50" s="72"/>
      <c r="G50" s="51" t="str">
        <f t="shared" si="11"/>
        <v/>
      </c>
      <c r="H50" s="71"/>
      <c r="I50" s="51" t="str">
        <f t="shared" si="11"/>
        <v/>
      </c>
      <c r="J50" s="71"/>
      <c r="K50" s="51" t="str">
        <f t="shared" si="11"/>
        <v/>
      </c>
      <c r="L50" s="71"/>
      <c r="M50" s="51" t="str">
        <f t="shared" si="11"/>
        <v/>
      </c>
      <c r="N50" s="71"/>
    </row>
    <row r="51" spans="1:14" x14ac:dyDescent="0.35">
      <c r="A51" s="54"/>
      <c r="B51" s="51"/>
      <c r="C51" s="91"/>
      <c r="D51" s="71"/>
      <c r="E51" s="72"/>
      <c r="G51" s="51" t="str">
        <f t="shared" si="11"/>
        <v/>
      </c>
      <c r="H51" s="71"/>
      <c r="I51" s="51" t="str">
        <f t="shared" si="11"/>
        <v/>
      </c>
      <c r="J51" s="71"/>
      <c r="K51" s="51" t="str">
        <f t="shared" si="11"/>
        <v/>
      </c>
      <c r="L51" s="71"/>
      <c r="M51" s="51" t="str">
        <f t="shared" si="11"/>
        <v/>
      </c>
      <c r="N51" s="71"/>
    </row>
    <row r="52" spans="1:14" x14ac:dyDescent="0.35">
      <c r="A52" s="54"/>
      <c r="B52" s="51"/>
      <c r="C52" s="91"/>
      <c r="D52" s="71"/>
      <c r="E52" s="72"/>
      <c r="G52" s="51" t="str">
        <f t="shared" si="11"/>
        <v/>
      </c>
      <c r="H52" s="71"/>
      <c r="I52" s="51" t="str">
        <f t="shared" si="11"/>
        <v/>
      </c>
      <c r="J52" s="71"/>
      <c r="K52" s="51" t="str">
        <f t="shared" si="11"/>
        <v/>
      </c>
      <c r="L52" s="71"/>
      <c r="M52" s="51" t="str">
        <f t="shared" si="11"/>
        <v/>
      </c>
      <c r="N52" s="71"/>
    </row>
    <row r="53" spans="1:14" x14ac:dyDescent="0.35">
      <c r="A53" s="54"/>
      <c r="B53" s="51"/>
      <c r="C53" s="91"/>
      <c r="D53" s="71"/>
      <c r="E53" s="72"/>
      <c r="G53" s="51" t="str">
        <f t="shared" si="11"/>
        <v/>
      </c>
      <c r="H53" s="71"/>
      <c r="I53" s="51" t="str">
        <f t="shared" si="11"/>
        <v/>
      </c>
      <c r="J53" s="71"/>
      <c r="K53" s="51" t="str">
        <f t="shared" si="11"/>
        <v/>
      </c>
      <c r="L53" s="71"/>
      <c r="M53" s="51" t="str">
        <f t="shared" si="11"/>
        <v/>
      </c>
      <c r="N53" s="71"/>
    </row>
    <row r="54" spans="1:14" x14ac:dyDescent="0.35">
      <c r="A54" s="54"/>
      <c r="B54" s="51"/>
      <c r="C54" s="91"/>
      <c r="D54" s="71"/>
      <c r="E54" s="72"/>
      <c r="G54" s="51" t="str">
        <f t="shared" si="11"/>
        <v/>
      </c>
      <c r="H54" s="71"/>
      <c r="I54" s="51" t="str">
        <f t="shared" si="11"/>
        <v/>
      </c>
      <c r="J54" s="71"/>
      <c r="K54" s="51" t="str">
        <f t="shared" si="11"/>
        <v/>
      </c>
      <c r="L54" s="71"/>
      <c r="M54" s="51" t="str">
        <f t="shared" si="11"/>
        <v/>
      </c>
      <c r="N54" s="71"/>
    </row>
    <row r="55" spans="1:14" x14ac:dyDescent="0.35">
      <c r="A55" s="146"/>
      <c r="B55" s="98"/>
      <c r="C55" s="99"/>
      <c r="D55" s="100"/>
      <c r="E55" s="84"/>
      <c r="G55" s="98" t="str">
        <f t="shared" si="11"/>
        <v/>
      </c>
      <c r="H55" s="100"/>
      <c r="I55" s="98" t="str">
        <f t="shared" si="11"/>
        <v/>
      </c>
      <c r="J55" s="100"/>
      <c r="K55" s="98" t="str">
        <f t="shared" si="11"/>
        <v/>
      </c>
      <c r="L55" s="100"/>
      <c r="M55" s="98" t="str">
        <f t="shared" si="11"/>
        <v/>
      </c>
      <c r="N55" s="100"/>
    </row>
    <row r="56" spans="1:14" s="143" customFormat="1" x14ac:dyDescent="0.35">
      <c r="A56" s="236" t="s">
        <v>59</v>
      </c>
      <c r="B56" s="237">
        <f>SUBTOTAL(9,B45:B55)</f>
        <v>0</v>
      </c>
      <c r="C56" s="90"/>
      <c r="D56" s="69"/>
      <c r="E56" s="70"/>
      <c r="G56" s="227">
        <f>SUBTOTAL(9,G45:G55)</f>
        <v>0</v>
      </c>
      <c r="H56" s="69"/>
      <c r="I56" s="227">
        <f t="shared" ref="I56" si="12">SUBTOTAL(9,I45:I55)</f>
        <v>0</v>
      </c>
      <c r="J56" s="69"/>
      <c r="K56" s="227">
        <f t="shared" ref="K56" si="13">SUBTOTAL(9,K45:K55)</f>
        <v>0</v>
      </c>
      <c r="L56" s="69"/>
      <c r="M56" s="227">
        <f t="shared" ref="M56" si="14">SUBTOTAL(9,M45:M55)</f>
        <v>0</v>
      </c>
      <c r="N56" s="69"/>
    </row>
    <row r="57" spans="1:14" x14ac:dyDescent="0.35">
      <c r="A57" s="124" t="s">
        <v>2</v>
      </c>
      <c r="B57" s="50"/>
      <c r="C57" s="88" t="s">
        <v>46</v>
      </c>
      <c r="D57" s="65"/>
      <c r="E57" s="66"/>
      <c r="G57" s="50" t="str">
        <f>IF($B57="","",$B57)</f>
        <v/>
      </c>
      <c r="H57" s="65"/>
      <c r="I57" s="50" t="str">
        <f>IF($B57="","",$B57)</f>
        <v/>
      </c>
      <c r="J57" s="65"/>
      <c r="K57" s="50" t="str">
        <f>IF($B57="","",$B57)</f>
        <v/>
      </c>
      <c r="L57" s="65"/>
      <c r="M57" s="50" t="str">
        <f>IF($B57="","",$B57)</f>
        <v/>
      </c>
      <c r="N57" s="65"/>
    </row>
    <row r="58" spans="1:14" x14ac:dyDescent="0.35">
      <c r="A58" s="105" t="s">
        <v>15</v>
      </c>
      <c r="B58" s="51">
        <f>B$96</f>
        <v>0</v>
      </c>
      <c r="C58" s="91" t="s">
        <v>92</v>
      </c>
      <c r="D58" s="71"/>
      <c r="E58" s="289"/>
      <c r="G58" s="51">
        <f>G$96</f>
        <v>0</v>
      </c>
      <c r="H58" s="71"/>
      <c r="I58" s="51">
        <f>I$96</f>
        <v>0</v>
      </c>
      <c r="J58" s="71"/>
      <c r="K58" s="51">
        <f>K$96</f>
        <v>0</v>
      </c>
      <c r="L58" s="71"/>
      <c r="M58" s="51">
        <f>M$96</f>
        <v>0</v>
      </c>
      <c r="N58" s="71"/>
    </row>
    <row r="59" spans="1:14" hidden="1" x14ac:dyDescent="0.35">
      <c r="A59" s="290"/>
      <c r="B59" s="285"/>
      <c r="C59" s="286"/>
      <c r="D59" s="287"/>
      <c r="E59" s="288"/>
      <c r="G59" s="285" t="str">
        <f>IF($B59="","",$B59)</f>
        <v/>
      </c>
      <c r="H59" s="287"/>
      <c r="I59" s="285" t="str">
        <f t="shared" ref="I59" si="15">IF($B59="","",$B59)</f>
        <v/>
      </c>
      <c r="J59" s="287"/>
      <c r="K59" s="285" t="str">
        <f t="shared" ref="K59" si="16">IF($B59="","",$B59)</f>
        <v/>
      </c>
      <c r="L59" s="287"/>
      <c r="M59" s="285" t="str">
        <f t="shared" ref="M59" si="17">IF($B59="","",$B59)</f>
        <v/>
      </c>
      <c r="N59" s="287"/>
    </row>
    <row r="60" spans="1:14" s="143" customFormat="1" x14ac:dyDescent="0.35">
      <c r="A60" s="236" t="s">
        <v>38</v>
      </c>
      <c r="B60" s="237">
        <f>SUBTOTAL(9,B57:B59)</f>
        <v>0</v>
      </c>
      <c r="C60" s="90"/>
      <c r="D60" s="69"/>
      <c r="E60" s="70"/>
      <c r="G60" s="237">
        <f>SUBTOTAL(9,G57:G59)</f>
        <v>0</v>
      </c>
      <c r="H60" s="69"/>
      <c r="I60" s="237">
        <f>SUBTOTAL(9,I57:I59)</f>
        <v>0</v>
      </c>
      <c r="J60" s="69"/>
      <c r="K60" s="237">
        <f>SUBTOTAL(9,K57:K59)</f>
        <v>0</v>
      </c>
      <c r="L60" s="69"/>
      <c r="M60" s="237">
        <f>SUBTOTAL(9,M57:M59)</f>
        <v>0</v>
      </c>
      <c r="N60" s="69"/>
    </row>
    <row r="61" spans="1:14" x14ac:dyDescent="0.35">
      <c r="A61" s="138" t="s">
        <v>117</v>
      </c>
      <c r="B61" s="50"/>
      <c r="C61" s="88"/>
      <c r="D61" s="65"/>
      <c r="E61" s="66"/>
      <c r="G61" s="50" t="str">
        <f>IF($B61="","",$B61)</f>
        <v/>
      </c>
      <c r="H61" s="65"/>
      <c r="I61" s="50" t="str">
        <f>IF($B61="","",$B61)</f>
        <v/>
      </c>
      <c r="J61" s="65"/>
      <c r="K61" s="50" t="str">
        <f>IF($B61="","",$B61)</f>
        <v/>
      </c>
      <c r="L61" s="65"/>
      <c r="M61" s="50" t="str">
        <f>IF($B61="","",$B61)</f>
        <v/>
      </c>
      <c r="N61" s="65"/>
    </row>
    <row r="62" spans="1:14" x14ac:dyDescent="0.35">
      <c r="A62" s="175" t="s">
        <v>3</v>
      </c>
      <c r="B62" s="98"/>
      <c r="C62" s="99"/>
      <c r="D62" s="100"/>
      <c r="E62" s="84"/>
      <c r="G62" s="98" t="str">
        <f>IF($B62="","",$B62)</f>
        <v/>
      </c>
      <c r="H62" s="100"/>
      <c r="I62" s="98" t="str">
        <f>IF($B62="","",$B62)</f>
        <v/>
      </c>
      <c r="J62" s="100"/>
      <c r="K62" s="98" t="str">
        <f>IF($B62="","",$B62)</f>
        <v/>
      </c>
      <c r="L62" s="100"/>
      <c r="M62" s="98" t="str">
        <f>IF($B62="","",$B62)</f>
        <v/>
      </c>
      <c r="N62" s="100"/>
    </row>
    <row r="63" spans="1:14" s="143" customFormat="1" x14ac:dyDescent="0.35">
      <c r="A63" s="236" t="s">
        <v>37</v>
      </c>
      <c r="B63" s="237">
        <f>SUBTOTAL(9,B61:B62)</f>
        <v>0</v>
      </c>
      <c r="C63" s="90"/>
      <c r="D63" s="69"/>
      <c r="E63" s="70"/>
      <c r="G63" s="237">
        <f>SUBTOTAL(9,G61:G62)</f>
        <v>0</v>
      </c>
      <c r="H63" s="69"/>
      <c r="I63" s="237">
        <f t="shared" ref="I63" si="18">SUBTOTAL(9,I61:I62)</f>
        <v>0</v>
      </c>
      <c r="J63" s="69"/>
      <c r="K63" s="237">
        <f t="shared" ref="K63" si="19">SUBTOTAL(9,K61:K62)</f>
        <v>0</v>
      </c>
      <c r="L63" s="69"/>
      <c r="M63" s="237">
        <f t="shared" ref="M63" si="20">SUBTOTAL(9,M61:M62)</f>
        <v>0</v>
      </c>
      <c r="N63" s="69"/>
    </row>
    <row r="64" spans="1:14" s="143" customFormat="1" ht="17.25" thickBot="1" x14ac:dyDescent="0.4">
      <c r="A64" s="238" t="s">
        <v>39</v>
      </c>
      <c r="B64" s="234">
        <f>SUBTOTAL(9,B$7:B63)</f>
        <v>79000</v>
      </c>
      <c r="C64" s="93"/>
      <c r="D64" s="75"/>
      <c r="E64" s="76"/>
      <c r="G64" s="228">
        <f>SUBTOTAL(9,G$7:G63)</f>
        <v>79000</v>
      </c>
      <c r="H64" s="75"/>
      <c r="I64" s="228">
        <f>SUBTOTAL(9,I$7:I63)</f>
        <v>79000</v>
      </c>
      <c r="J64" s="75"/>
      <c r="K64" s="228">
        <f>SUBTOTAL(9,K$7:K63)</f>
        <v>79000</v>
      </c>
      <c r="L64" s="75"/>
      <c r="M64" s="228">
        <f>SUBTOTAL(9,M$7:M63)</f>
        <v>79000</v>
      </c>
      <c r="N64" s="75"/>
    </row>
    <row r="65" spans="1:14" ht="17.25" hidden="1" thickTop="1" x14ac:dyDescent="0.35">
      <c r="A65" s="278" t="s">
        <v>40</v>
      </c>
      <c r="B65" s="279">
        <v>0</v>
      </c>
      <c r="C65" s="280"/>
      <c r="D65" s="281"/>
      <c r="E65" s="282"/>
      <c r="G65" s="279">
        <f>IF($B65="","",$B65)</f>
        <v>0</v>
      </c>
      <c r="H65" s="281"/>
      <c r="I65" s="279">
        <f>IF($B65="","",$B65)</f>
        <v>0</v>
      </c>
      <c r="J65" s="281"/>
      <c r="K65" s="279">
        <f>IF($B65="","",$B65)</f>
        <v>0</v>
      </c>
      <c r="L65" s="281"/>
      <c r="M65" s="279">
        <f>IF($B65="","",$B65)</f>
        <v>0</v>
      </c>
      <c r="N65" s="281"/>
    </row>
    <row r="66" spans="1:14" ht="17.25" thickTop="1" x14ac:dyDescent="0.35">
      <c r="A66" s="106" t="s">
        <v>4</v>
      </c>
      <c r="B66" s="283">
        <f>ROUNDDOWN(-(B64+B65)*C66,0)</f>
        <v>0</v>
      </c>
      <c r="C66" s="95">
        <v>0</v>
      </c>
      <c r="D66" s="77"/>
      <c r="E66" s="78"/>
      <c r="G66" s="283">
        <f>ROUNDDOWN(-(G64+G65)*H66,0)</f>
        <v>0</v>
      </c>
      <c r="H66" s="245">
        <f>$C66</f>
        <v>0</v>
      </c>
      <c r="I66" s="283">
        <f>ROUNDDOWN(-(I64+I65)*J66,0)</f>
        <v>0</v>
      </c>
      <c r="J66" s="245">
        <f>$C66</f>
        <v>0</v>
      </c>
      <c r="K66" s="283">
        <f>ROUNDDOWN(-(K64+K65)*L66,0)</f>
        <v>0</v>
      </c>
      <c r="L66" s="245">
        <f>$C66</f>
        <v>0</v>
      </c>
      <c r="M66" s="283">
        <f>ROUNDDOWN(-(M64+M65)*N66,0)</f>
        <v>0</v>
      </c>
      <c r="N66" s="245">
        <f>$C66</f>
        <v>0</v>
      </c>
    </row>
    <row r="67" spans="1:14" s="143" customFormat="1" ht="17.25" thickBot="1" x14ac:dyDescent="0.4">
      <c r="A67" s="247" t="s">
        <v>168</v>
      </c>
      <c r="B67" s="234">
        <f>SUBTOTAL(9,B$7:B66)</f>
        <v>79000</v>
      </c>
      <c r="C67" s="93"/>
      <c r="D67" s="75"/>
      <c r="E67" s="76"/>
      <c r="G67" s="228">
        <f>SUBTOTAL(9,G$7:G66)</f>
        <v>79000</v>
      </c>
      <c r="H67" s="75"/>
      <c r="I67" s="228">
        <f>SUBTOTAL(9,I$7:I66)</f>
        <v>79000</v>
      </c>
      <c r="J67" s="75"/>
      <c r="K67" s="228">
        <f>SUBTOTAL(9,K$7:K66)</f>
        <v>79000</v>
      </c>
      <c r="L67" s="75"/>
      <c r="M67" s="228">
        <f>SUBTOTAL(9,M$7:M66)</f>
        <v>79000</v>
      </c>
      <c r="N67" s="75"/>
    </row>
    <row r="68" spans="1:14" ht="17.25" thickTop="1" x14ac:dyDescent="0.35">
      <c r="A68" s="106" t="s">
        <v>58</v>
      </c>
      <c r="B68" s="229">
        <f>SUBTOTAL(9,B69:B79)</f>
        <v>0</v>
      </c>
      <c r="C68" s="89"/>
      <c r="D68" s="67"/>
      <c r="E68" s="68"/>
      <c r="G68" s="229">
        <f>SUBTOTAL(9,G69:G79)</f>
        <v>0</v>
      </c>
      <c r="H68" s="67"/>
      <c r="I68" s="229">
        <f>SUBTOTAL(9,I69:I79)</f>
        <v>0</v>
      </c>
      <c r="J68" s="67"/>
      <c r="K68" s="229">
        <f>SUBTOTAL(9,K69:K79)</f>
        <v>0</v>
      </c>
      <c r="L68" s="67"/>
      <c r="M68" s="229">
        <f>SUBTOTAL(9,M69:M79)</f>
        <v>0</v>
      </c>
      <c r="N68" s="67"/>
    </row>
    <row r="69" spans="1:14" s="235" customFormat="1" x14ac:dyDescent="0.35">
      <c r="A69" s="126" t="s">
        <v>72</v>
      </c>
      <c r="B69" s="176">
        <f>-費目拘束!$E$8</f>
        <v>0</v>
      </c>
      <c r="C69" s="91" t="s">
        <v>132</v>
      </c>
      <c r="D69" s="149"/>
      <c r="E69" s="72"/>
      <c r="G69" s="176">
        <f>-'試算用-費目拘束'!$E$8</f>
        <v>0</v>
      </c>
      <c r="H69" s="71" t="s">
        <v>178</v>
      </c>
      <c r="I69" s="176">
        <f>-'試算用-費目拘束'!$K$8</f>
        <v>0</v>
      </c>
      <c r="J69" s="71" t="s">
        <v>179</v>
      </c>
      <c r="K69" s="176">
        <f>-'試算用-費目拘束'!$Q$8</f>
        <v>0</v>
      </c>
      <c r="L69" s="71" t="s">
        <v>180</v>
      </c>
      <c r="M69" s="176">
        <f>-'試算用-費目拘束'!$W$8</f>
        <v>0</v>
      </c>
      <c r="N69" s="71" t="s">
        <v>181</v>
      </c>
    </row>
    <row r="70" spans="1:14" s="235" customFormat="1" x14ac:dyDescent="0.35">
      <c r="A70" s="127" t="s">
        <v>48</v>
      </c>
      <c r="B70" s="176">
        <f>-費目拘束!$D$23</f>
        <v>0</v>
      </c>
      <c r="C70" s="91" t="s">
        <v>133</v>
      </c>
      <c r="D70" s="149"/>
      <c r="E70" s="72"/>
      <c r="G70" s="176">
        <f>-'試算用-費目拘束'!$D$23</f>
        <v>0</v>
      </c>
      <c r="H70" s="71" t="s">
        <v>178</v>
      </c>
      <c r="I70" s="176">
        <f>-'試算用-費目拘束'!$J$23</f>
        <v>0</v>
      </c>
      <c r="J70" s="71" t="s">
        <v>179</v>
      </c>
      <c r="K70" s="176">
        <f>-'試算用-費目拘束'!$P$23</f>
        <v>0</v>
      </c>
      <c r="L70" s="71" t="s">
        <v>180</v>
      </c>
      <c r="M70" s="176">
        <f>-'試算用-費目拘束'!$V$23</f>
        <v>0</v>
      </c>
      <c r="N70" s="71" t="s">
        <v>181</v>
      </c>
    </row>
    <row r="71" spans="1:14" s="235" customFormat="1" x14ac:dyDescent="0.35">
      <c r="A71" s="156" t="s">
        <v>13</v>
      </c>
      <c r="B71" s="154"/>
      <c r="C71" s="91"/>
      <c r="D71" s="149"/>
      <c r="E71" s="72"/>
      <c r="G71" s="154" t="str">
        <f t="shared" ref="G71:M79" si="21">IF($B71="","",$B71)</f>
        <v/>
      </c>
      <c r="H71" s="71"/>
      <c r="I71" s="154" t="str">
        <f t="shared" si="21"/>
        <v/>
      </c>
      <c r="J71" s="71"/>
      <c r="K71" s="154" t="str">
        <f t="shared" si="21"/>
        <v/>
      </c>
      <c r="L71" s="71"/>
      <c r="M71" s="154" t="str">
        <f t="shared" si="21"/>
        <v/>
      </c>
      <c r="N71" s="71"/>
    </row>
    <row r="72" spans="1:14" s="235" customFormat="1" x14ac:dyDescent="0.35">
      <c r="A72" s="156" t="s">
        <v>103</v>
      </c>
      <c r="B72" s="154"/>
      <c r="C72" s="91"/>
      <c r="D72" s="149"/>
      <c r="E72" s="72"/>
      <c r="G72" s="154" t="str">
        <f t="shared" si="21"/>
        <v/>
      </c>
      <c r="H72" s="71"/>
      <c r="I72" s="154" t="str">
        <f t="shared" si="21"/>
        <v/>
      </c>
      <c r="J72" s="71"/>
      <c r="K72" s="154" t="str">
        <f t="shared" si="21"/>
        <v/>
      </c>
      <c r="L72" s="71"/>
      <c r="M72" s="154" t="str">
        <f t="shared" si="21"/>
        <v/>
      </c>
      <c r="N72" s="71"/>
    </row>
    <row r="73" spans="1:14" s="235" customFormat="1" x14ac:dyDescent="0.35">
      <c r="A73" s="156" t="s">
        <v>14</v>
      </c>
      <c r="B73" s="154"/>
      <c r="C73" s="91"/>
      <c r="D73" s="149"/>
      <c r="E73" s="72"/>
      <c r="G73" s="154" t="str">
        <f t="shared" si="21"/>
        <v/>
      </c>
      <c r="H73" s="71"/>
      <c r="I73" s="154" t="str">
        <f t="shared" si="21"/>
        <v/>
      </c>
      <c r="J73" s="71"/>
      <c r="K73" s="154" t="str">
        <f t="shared" si="21"/>
        <v/>
      </c>
      <c r="L73" s="71"/>
      <c r="M73" s="154" t="str">
        <f t="shared" si="21"/>
        <v/>
      </c>
      <c r="N73" s="71"/>
    </row>
    <row r="74" spans="1:14" s="235" customFormat="1" x14ac:dyDescent="0.35">
      <c r="A74" s="156"/>
      <c r="B74" s="154"/>
      <c r="C74" s="91"/>
      <c r="D74" s="149"/>
      <c r="E74" s="72"/>
      <c r="G74" s="154" t="str">
        <f t="shared" si="21"/>
        <v/>
      </c>
      <c r="H74" s="71"/>
      <c r="I74" s="154" t="str">
        <f t="shared" si="21"/>
        <v/>
      </c>
      <c r="J74" s="71"/>
      <c r="K74" s="154" t="str">
        <f t="shared" si="21"/>
        <v/>
      </c>
      <c r="L74" s="71"/>
      <c r="M74" s="154" t="str">
        <f t="shared" si="21"/>
        <v/>
      </c>
      <c r="N74" s="71"/>
    </row>
    <row r="75" spans="1:14" s="235" customFormat="1" x14ac:dyDescent="0.35">
      <c r="A75" s="156"/>
      <c r="B75" s="154"/>
      <c r="C75" s="91"/>
      <c r="D75" s="149"/>
      <c r="E75" s="72"/>
      <c r="G75" s="154" t="str">
        <f t="shared" si="21"/>
        <v/>
      </c>
      <c r="H75" s="71"/>
      <c r="I75" s="154" t="str">
        <f t="shared" si="21"/>
        <v/>
      </c>
      <c r="J75" s="71"/>
      <c r="K75" s="154" t="str">
        <f t="shared" si="21"/>
        <v/>
      </c>
      <c r="L75" s="71"/>
      <c r="M75" s="154" t="str">
        <f t="shared" si="21"/>
        <v/>
      </c>
      <c r="N75" s="71"/>
    </row>
    <row r="76" spans="1:14" s="235" customFormat="1" x14ac:dyDescent="0.35">
      <c r="A76" s="156"/>
      <c r="B76" s="154"/>
      <c r="C76" s="91"/>
      <c r="D76" s="149"/>
      <c r="E76" s="72"/>
      <c r="G76" s="154" t="str">
        <f t="shared" si="21"/>
        <v/>
      </c>
      <c r="H76" s="71"/>
      <c r="I76" s="154" t="str">
        <f t="shared" si="21"/>
        <v/>
      </c>
      <c r="J76" s="71"/>
      <c r="K76" s="154" t="str">
        <f t="shared" si="21"/>
        <v/>
      </c>
      <c r="L76" s="71"/>
      <c r="M76" s="154" t="str">
        <f t="shared" si="21"/>
        <v/>
      </c>
      <c r="N76" s="71"/>
    </row>
    <row r="77" spans="1:14" s="235" customFormat="1" x14ac:dyDescent="0.35">
      <c r="A77" s="156"/>
      <c r="B77" s="154"/>
      <c r="C77" s="91"/>
      <c r="D77" s="149"/>
      <c r="E77" s="72"/>
      <c r="G77" s="154" t="str">
        <f t="shared" si="21"/>
        <v/>
      </c>
      <c r="H77" s="71"/>
      <c r="I77" s="154" t="str">
        <f t="shared" si="21"/>
        <v/>
      </c>
      <c r="J77" s="71"/>
      <c r="K77" s="154" t="str">
        <f t="shared" si="21"/>
        <v/>
      </c>
      <c r="L77" s="71"/>
      <c r="M77" s="154" t="str">
        <f t="shared" si="21"/>
        <v/>
      </c>
      <c r="N77" s="71"/>
    </row>
    <row r="78" spans="1:14" s="235" customFormat="1" x14ac:dyDescent="0.35">
      <c r="A78" s="156"/>
      <c r="B78" s="154"/>
      <c r="C78" s="91"/>
      <c r="D78" s="149"/>
      <c r="E78" s="72"/>
      <c r="G78" s="154" t="str">
        <f t="shared" si="21"/>
        <v/>
      </c>
      <c r="H78" s="71"/>
      <c r="I78" s="154" t="str">
        <f t="shared" si="21"/>
        <v/>
      </c>
      <c r="J78" s="71"/>
      <c r="K78" s="154" t="str">
        <f t="shared" si="21"/>
        <v/>
      </c>
      <c r="L78" s="71"/>
      <c r="M78" s="154" t="str">
        <f t="shared" si="21"/>
        <v/>
      </c>
      <c r="N78" s="71"/>
    </row>
    <row r="79" spans="1:14" s="235" customFormat="1" x14ac:dyDescent="0.35">
      <c r="A79" s="157"/>
      <c r="B79" s="155"/>
      <c r="C79" s="99"/>
      <c r="D79" s="150"/>
      <c r="E79" s="84"/>
      <c r="G79" s="155" t="str">
        <f t="shared" si="21"/>
        <v/>
      </c>
      <c r="H79" s="100"/>
      <c r="I79" s="155" t="str">
        <f t="shared" si="21"/>
        <v/>
      </c>
      <c r="J79" s="100"/>
      <c r="K79" s="155" t="str">
        <f t="shared" si="21"/>
        <v/>
      </c>
      <c r="L79" s="100"/>
      <c r="M79" s="155" t="str">
        <f t="shared" si="21"/>
        <v/>
      </c>
      <c r="N79" s="100"/>
    </row>
    <row r="80" spans="1:14" s="143" customFormat="1" ht="17.25" thickBot="1" x14ac:dyDescent="0.4">
      <c r="A80" s="238" t="s">
        <v>61</v>
      </c>
      <c r="B80" s="234">
        <f>SUBTOTAL(9,B$7:B79)</f>
        <v>79000</v>
      </c>
      <c r="C80" s="93"/>
      <c r="D80" s="75"/>
      <c r="E80" s="76"/>
      <c r="G80" s="228">
        <f>SUBTOTAL(9,G$7:G79)</f>
        <v>79000</v>
      </c>
      <c r="H80" s="75"/>
      <c r="I80" s="228">
        <f>SUBTOTAL(9,I$7:I79)</f>
        <v>79000</v>
      </c>
      <c r="J80" s="75"/>
      <c r="K80" s="228">
        <f>SUBTOTAL(9,K$7:K79)</f>
        <v>79000</v>
      </c>
      <c r="L80" s="75"/>
      <c r="M80" s="228">
        <f>SUBTOTAL(9,M$7:M79)</f>
        <v>79000</v>
      </c>
      <c r="N80" s="75"/>
    </row>
    <row r="81" spans="1:14" s="143" customFormat="1" ht="17.25" thickTop="1" x14ac:dyDescent="0.35">
      <c r="A81" s="52" t="s">
        <v>95</v>
      </c>
      <c r="B81" s="53"/>
      <c r="C81" s="89"/>
      <c r="D81" s="67"/>
      <c r="E81" s="68"/>
      <c r="G81" s="53" t="str">
        <f>IF($B81="","",$B81)</f>
        <v/>
      </c>
      <c r="H81" s="67"/>
      <c r="I81" s="53" t="str">
        <f>IF($B81="","",$B81)</f>
        <v/>
      </c>
      <c r="J81" s="67"/>
      <c r="K81" s="53" t="str">
        <f>IF($B81="","",$B81)</f>
        <v/>
      </c>
      <c r="L81" s="67"/>
      <c r="M81" s="53" t="str">
        <f>IF($B81="","",$B81)</f>
        <v/>
      </c>
      <c r="N81" s="67"/>
    </row>
    <row r="82" spans="1:14" s="143" customFormat="1" x14ac:dyDescent="0.35">
      <c r="A82" s="54"/>
      <c r="B82" s="51"/>
      <c r="C82" s="91"/>
      <c r="D82" s="71"/>
      <c r="E82" s="72"/>
      <c r="G82" s="51" t="str">
        <f>IF($B82="","",$B82)</f>
        <v/>
      </c>
      <c r="H82" s="71"/>
      <c r="I82" s="51" t="str">
        <f>IF($B82="","",$B82)</f>
        <v/>
      </c>
      <c r="J82" s="71"/>
      <c r="K82" s="51" t="str">
        <f>IF($B82="","",$B82)</f>
        <v/>
      </c>
      <c r="L82" s="71"/>
      <c r="M82" s="51" t="str">
        <f>IF($B82="","",$B82)</f>
        <v/>
      </c>
      <c r="N82" s="71"/>
    </row>
    <row r="83" spans="1:14" ht="17.25" thickBot="1" x14ac:dyDescent="0.4">
      <c r="A83" s="165" t="s">
        <v>5</v>
      </c>
      <c r="B83" s="166"/>
      <c r="C83" s="167"/>
      <c r="D83" s="168"/>
      <c r="E83" s="169"/>
      <c r="G83" s="166" t="str">
        <f>IF($B83="","",$B83)</f>
        <v/>
      </c>
      <c r="H83" s="168"/>
      <c r="I83" s="166" t="str">
        <f>IF($B83="","",$B83)</f>
        <v/>
      </c>
      <c r="J83" s="168"/>
      <c r="K83" s="166" t="str">
        <f>IF($B83="","",$B83)</f>
        <v/>
      </c>
      <c r="L83" s="168"/>
      <c r="M83" s="166" t="str">
        <f>IF($B83="","",$B83)</f>
        <v/>
      </c>
      <c r="N83" s="168"/>
    </row>
    <row r="84" spans="1:14" s="144" customFormat="1" ht="17.25" thickTop="1" x14ac:dyDescent="0.35">
      <c r="A84" s="239" t="s">
        <v>6</v>
      </c>
      <c r="B84" s="233">
        <f>SUBTOTAL(9,B$7:B83)</f>
        <v>79000</v>
      </c>
      <c r="C84" s="94"/>
      <c r="D84" s="79"/>
      <c r="E84" s="80"/>
      <c r="G84" s="230">
        <f>SUBTOTAL(9,G$7:G83)</f>
        <v>79000</v>
      </c>
      <c r="H84" s="79"/>
      <c r="I84" s="230">
        <f>SUBTOTAL(9,I$7:I83)</f>
        <v>79000</v>
      </c>
      <c r="J84" s="79"/>
      <c r="K84" s="230">
        <f>SUBTOTAL(9,K$7:K83)</f>
        <v>79000</v>
      </c>
      <c r="L84" s="79"/>
      <c r="M84" s="230">
        <f>SUBTOTAL(9,M$7:M83)</f>
        <v>79000</v>
      </c>
      <c r="N84" s="79"/>
    </row>
    <row r="85" spans="1:14" x14ac:dyDescent="0.35">
      <c r="E85" s="130"/>
    </row>
    <row r="86" spans="1:14" s="145" customFormat="1" x14ac:dyDescent="0.35">
      <c r="A86" s="256" t="s">
        <v>93</v>
      </c>
      <c r="B86" s="254" t="s">
        <v>91</v>
      </c>
      <c r="C86" s="257" t="s">
        <v>32</v>
      </c>
      <c r="D86" s="258" t="s">
        <v>33</v>
      </c>
      <c r="E86" s="259" t="s">
        <v>90</v>
      </c>
      <c r="G86" s="271" t="str">
        <f>G$6</f>
        <v>試算欄Ａ</v>
      </c>
      <c r="H86" s="255" t="s">
        <v>165</v>
      </c>
      <c r="I86" s="254" t="str">
        <f>I$6</f>
        <v>試算欄Ｂ</v>
      </c>
      <c r="J86" s="255" t="s">
        <v>165</v>
      </c>
      <c r="K86" s="254" t="str">
        <f>K$6</f>
        <v>試算欄Ｃ</v>
      </c>
      <c r="L86" s="255" t="s">
        <v>165</v>
      </c>
      <c r="M86" s="254" t="str">
        <f>M$6</f>
        <v>試算欄Ｄ</v>
      </c>
      <c r="N86" s="255" t="s">
        <v>165</v>
      </c>
    </row>
    <row r="87" spans="1:14" x14ac:dyDescent="0.35">
      <c r="A87" s="131" t="s">
        <v>20</v>
      </c>
      <c r="B87" s="57"/>
      <c r="C87" s="86"/>
      <c r="D87" s="81"/>
      <c r="E87" s="66"/>
      <c r="G87" s="57" t="str">
        <f>IF($B87="","",$B87)</f>
        <v/>
      </c>
      <c r="H87" s="242"/>
      <c r="I87" s="57" t="str">
        <f>IF($B87="","",$B87)</f>
        <v/>
      </c>
      <c r="J87" s="242"/>
      <c r="K87" s="57" t="str">
        <f>IF($B87="","",$B87)</f>
        <v/>
      </c>
      <c r="L87" s="242"/>
      <c r="M87" s="57" t="str">
        <f>IF($B87="","",$B87)</f>
        <v/>
      </c>
      <c r="N87" s="242"/>
    </row>
    <row r="88" spans="1:14" x14ac:dyDescent="0.35">
      <c r="A88" s="132" t="s">
        <v>12</v>
      </c>
      <c r="B88" s="163">
        <f>$A$4</f>
        <v>44197</v>
      </c>
      <c r="C88" s="87"/>
      <c r="D88" s="82"/>
      <c r="E88" s="72"/>
      <c r="G88" s="58">
        <f>$A$4</f>
        <v>44197</v>
      </c>
      <c r="H88" s="243"/>
      <c r="I88" s="58">
        <f>$A$4</f>
        <v>44197</v>
      </c>
      <c r="J88" s="243"/>
      <c r="K88" s="58">
        <f>$A$4</f>
        <v>44197</v>
      </c>
      <c r="L88" s="243"/>
      <c r="M88" s="58">
        <f>$A$4</f>
        <v>44197</v>
      </c>
      <c r="N88" s="243"/>
    </row>
    <row r="89" spans="1:14" x14ac:dyDescent="0.35">
      <c r="A89" s="132" t="s">
        <v>21</v>
      </c>
      <c r="B89" s="178">
        <f>IFERROR(DATEDIF(B87,B88+1,"Y"),0)</f>
        <v>121</v>
      </c>
      <c r="C89" s="87"/>
      <c r="D89" s="82"/>
      <c r="E89" s="72"/>
      <c r="G89" s="59">
        <f>IFERROR(DATEDIF(G87,G88+1,"Y"),0)</f>
        <v>0</v>
      </c>
      <c r="H89" s="243"/>
      <c r="I89" s="59">
        <f>IFERROR(DATEDIF(I87,I88+1,"Y"),0)</f>
        <v>0</v>
      </c>
      <c r="J89" s="243"/>
      <c r="K89" s="59">
        <f>IFERROR(DATEDIF(K87,K88+1,"Y"),0)</f>
        <v>0</v>
      </c>
      <c r="L89" s="243"/>
      <c r="M89" s="59">
        <f>IFERROR(DATEDIF(M87,M88+1,"Y"),0)</f>
        <v>0</v>
      </c>
      <c r="N89" s="243"/>
    </row>
    <row r="90" spans="1:14" x14ac:dyDescent="0.35">
      <c r="A90" s="132" t="s">
        <v>0</v>
      </c>
      <c r="B90" s="58"/>
      <c r="C90" s="87"/>
      <c r="D90" s="82"/>
      <c r="E90" s="72"/>
      <c r="G90" s="58" t="str">
        <f>IF($B90="","",$B90)</f>
        <v/>
      </c>
      <c r="H90" s="243"/>
      <c r="I90" s="58" t="str">
        <f>IF($B90="","",$B90)</f>
        <v/>
      </c>
      <c r="J90" s="243"/>
      <c r="K90" s="58" t="str">
        <f>IF($B90="","",$B90)</f>
        <v/>
      </c>
      <c r="L90" s="243"/>
      <c r="M90" s="58" t="str">
        <f>IF($B90="","",$B90)</f>
        <v/>
      </c>
      <c r="N90" s="243"/>
    </row>
    <row r="91" spans="1:14" x14ac:dyDescent="0.35">
      <c r="A91" s="132" t="s">
        <v>22</v>
      </c>
      <c r="B91" s="178">
        <f>IFERROR(DATEDIF(B87,B90+1,"Y"),0)</f>
        <v>0</v>
      </c>
      <c r="C91" s="87"/>
      <c r="D91" s="82"/>
      <c r="E91" s="72"/>
      <c r="G91" s="59">
        <f>IFERROR(DATEDIF(G87,G90+1,"Y"),0)</f>
        <v>0</v>
      </c>
      <c r="H91" s="243"/>
      <c r="I91" s="59">
        <f>IFERROR(DATEDIF(I87,I90+1,"Y"),0)</f>
        <v>0</v>
      </c>
      <c r="J91" s="243"/>
      <c r="K91" s="59">
        <f>IFERROR(DATEDIF(K87,K90+1,"Y"),0)</f>
        <v>0</v>
      </c>
      <c r="L91" s="243"/>
      <c r="M91" s="59">
        <f>IFERROR(DATEDIF(M87,M90+1,"Y"),0)</f>
        <v>0</v>
      </c>
      <c r="N91" s="243"/>
    </row>
    <row r="92" spans="1:14" x14ac:dyDescent="0.35">
      <c r="A92" s="133" t="s">
        <v>25</v>
      </c>
      <c r="B92" s="60">
        <f>IF($A$4&lt;=DATEVALUE("2020/3/31"),5%,3%)</f>
        <v>0.03</v>
      </c>
      <c r="C92" s="85" t="s">
        <v>26</v>
      </c>
      <c r="D92" s="83"/>
      <c r="E92" s="84"/>
      <c r="G92" s="60">
        <f>IF($A$4&lt;=DATEVALUE("2020/3/31"),5%,3%)</f>
        <v>0.03</v>
      </c>
      <c r="H92" s="244"/>
      <c r="I92" s="60">
        <f>IF($A$4&lt;=DATEVALUE("2020/3/31"),5%,3%)</f>
        <v>0.03</v>
      </c>
      <c r="J92" s="244"/>
      <c r="K92" s="60">
        <f>IF($A$4&lt;=DATEVALUE("2020/3/31"),5%,3%)</f>
        <v>0.03</v>
      </c>
      <c r="L92" s="244"/>
      <c r="M92" s="60">
        <f>IF($A$4&lt;=DATEVALUE("2020/3/31"),5%,3%)</f>
        <v>0.03</v>
      </c>
      <c r="N92" s="244"/>
    </row>
    <row r="93" spans="1:14" x14ac:dyDescent="0.35">
      <c r="A93" s="131" t="s">
        <v>16</v>
      </c>
      <c r="B93" s="55"/>
      <c r="C93" s="86"/>
      <c r="D93" s="81"/>
      <c r="E93" s="66"/>
      <c r="G93" s="55" t="str">
        <f>IF($B93="","",$B93)</f>
        <v/>
      </c>
      <c r="H93" s="242"/>
      <c r="I93" s="55" t="str">
        <f>IF($B93="","",$B93)</f>
        <v/>
      </c>
      <c r="J93" s="242"/>
      <c r="K93" s="55" t="str">
        <f>IF($B93="","",$B93)</f>
        <v/>
      </c>
      <c r="L93" s="242"/>
      <c r="M93" s="55" t="str">
        <f>IF($B93="","",$B93)</f>
        <v/>
      </c>
      <c r="N93" s="242"/>
    </row>
    <row r="94" spans="1:14" s="128" customFormat="1" x14ac:dyDescent="0.35">
      <c r="A94" s="132" t="s">
        <v>17</v>
      </c>
      <c r="B94" s="56"/>
      <c r="C94" s="87"/>
      <c r="D94" s="82"/>
      <c r="E94" s="72"/>
      <c r="F94" s="142"/>
      <c r="G94" s="56" t="str">
        <f>IF($B94="","",$B94)</f>
        <v/>
      </c>
      <c r="H94" s="243"/>
      <c r="I94" s="56" t="str">
        <f>IF($B94="","",$B94)</f>
        <v/>
      </c>
      <c r="J94" s="243"/>
      <c r="K94" s="56" t="str">
        <f>IF($B94="","",$B94)</f>
        <v/>
      </c>
      <c r="L94" s="243"/>
      <c r="M94" s="56" t="str">
        <f>IF($B94="","",$B94)</f>
        <v/>
      </c>
      <c r="N94" s="243"/>
    </row>
    <row r="95" spans="1:14" s="128" customFormat="1" x14ac:dyDescent="0.35">
      <c r="A95" s="132" t="s">
        <v>18</v>
      </c>
      <c r="B95" s="177">
        <f>IFERROR(ROUNDDOWN((1-(1+B92)^(-(B98-B91)))/B92-(1-(1+B92)^(-(B97-B91)))/B92,4),0)</f>
        <v>0</v>
      </c>
      <c r="C95" s="87" t="s">
        <v>148</v>
      </c>
      <c r="D95" s="82"/>
      <c r="E95" s="72"/>
      <c r="F95" s="142"/>
      <c r="G95" s="231">
        <f>IFERROR(ROUNDDOWN((1-(1+G92)^(-(G98-G91)))/G92-(1-(1+G92)^(-(G97-G91)))/G92,4),0)</f>
        <v>0</v>
      </c>
      <c r="H95" s="243"/>
      <c r="I95" s="231">
        <f>IFERROR(ROUNDDOWN((1-(1+I92)^(-(I98-I91)))/I92-(1-(1+I92)^(-(I97-I91)))/I92,4),0)</f>
        <v>0</v>
      </c>
      <c r="J95" s="243"/>
      <c r="K95" s="231">
        <f>IFERROR(ROUNDDOWN((1-(1+K92)^(-(K98-K91)))/K92-(1-(1+K92)^(-(K97-K91)))/K92,4),0)</f>
        <v>0</v>
      </c>
      <c r="L95" s="243"/>
      <c r="M95" s="231">
        <f>IFERROR(ROUNDDOWN((1-(1+M92)^(-(M98-M91)))/M92-(1-(1+M92)^(-(M97-M91)))/M92,4),0)</f>
        <v>0</v>
      </c>
      <c r="N95" s="243"/>
    </row>
    <row r="96" spans="1:14" s="128" customFormat="1" x14ac:dyDescent="0.35">
      <c r="A96" s="133" t="s">
        <v>19</v>
      </c>
      <c r="B96" s="147">
        <f>IFERROR(ROUNDDOWN(B93*B94*B95,0),0)</f>
        <v>0</v>
      </c>
      <c r="C96" s="85" t="s">
        <v>29</v>
      </c>
      <c r="D96" s="83"/>
      <c r="E96" s="84"/>
      <c r="F96" s="142"/>
      <c r="G96" s="232">
        <f>IFERROR(ROUNDDOWN(G93*G94*G95,0),0)</f>
        <v>0</v>
      </c>
      <c r="H96" s="244"/>
      <c r="I96" s="232">
        <f>IFERROR(ROUNDDOWN(I93*I94*I95,0),0)</f>
        <v>0</v>
      </c>
      <c r="J96" s="244"/>
      <c r="K96" s="232">
        <f>IFERROR(ROUNDDOWN(K93*K94*K95,0),0)</f>
        <v>0</v>
      </c>
      <c r="L96" s="244"/>
      <c r="M96" s="232">
        <f>IFERROR(ROUNDDOWN(M93*M94*M95,0),0)</f>
        <v>0</v>
      </c>
      <c r="N96" s="244"/>
    </row>
    <row r="97" spans="1:14" x14ac:dyDescent="0.35">
      <c r="A97" s="132" t="s">
        <v>23</v>
      </c>
      <c r="B97" s="59">
        <f>B91</f>
        <v>0</v>
      </c>
      <c r="C97" s="87"/>
      <c r="D97" s="82"/>
      <c r="E97" s="72"/>
      <c r="G97" s="59">
        <f>IF($B97="","",$B97)</f>
        <v>0</v>
      </c>
      <c r="H97" s="243"/>
      <c r="I97" s="59">
        <f>IF($B97="","",$B97)</f>
        <v>0</v>
      </c>
      <c r="J97" s="243"/>
      <c r="K97" s="59">
        <f>IF($B97="","",$B97)</f>
        <v>0</v>
      </c>
      <c r="L97" s="243"/>
      <c r="M97" s="59">
        <f>IF($B97="","",$B97)</f>
        <v>0</v>
      </c>
      <c r="N97" s="243"/>
    </row>
    <row r="98" spans="1:14" x14ac:dyDescent="0.35">
      <c r="A98" s="133" t="s">
        <v>24</v>
      </c>
      <c r="B98" s="284"/>
      <c r="C98" s="85"/>
      <c r="D98" s="83"/>
      <c r="E98" s="84"/>
      <c r="G98" s="284" t="str">
        <f>IF($B98="","",$B98)</f>
        <v/>
      </c>
      <c r="H98" s="244"/>
      <c r="I98" s="284" t="str">
        <f>IF($B98="","",$B98)</f>
        <v/>
      </c>
      <c r="J98" s="244"/>
      <c r="K98" s="284" t="str">
        <f>IF($B98="","",$B98)</f>
        <v/>
      </c>
      <c r="L98" s="244"/>
      <c r="M98" s="284" t="str">
        <f>IF($B98="","",$B98)</f>
        <v/>
      </c>
      <c r="N98" s="244"/>
    </row>
  </sheetData>
  <sheetProtection password="A326" sheet="1" formatCells="0" formatColumns="0" formatRows="0"/>
  <phoneticPr fontId="2"/>
  <conditionalFormatting sqref="A1:XFD1048576">
    <cfRule type="expression" dxfId="59" priority="16">
      <formula>CELL("protect",A1)=1</formula>
    </cfRule>
  </conditionalFormatting>
  <conditionalFormatting sqref="E1">
    <cfRule type="cellIs" dxfId="58" priority="15" operator="equal">
      <formula>"日付を記入してください（記入すると赤色が消えます）"</formula>
    </cfRule>
  </conditionalFormatting>
  <conditionalFormatting sqref="A6:E6 A39:E39 A44:E44 A56:E56 A60:E60 A67:E67 A80:E80 A84:E84 A86:E86 A63:E64">
    <cfRule type="expression" dxfId="57" priority="14">
      <formula>TRUE</formula>
    </cfRule>
  </conditionalFormatting>
  <conditionalFormatting sqref="G6:H6 G60:H60 G86:H86 G84:N84 G80:N80 G67:N67 G63:N64 G56:N56 G44:N44 G39:N39">
    <cfRule type="expression" dxfId="56" priority="13">
      <formula>TRUE</formula>
    </cfRule>
  </conditionalFormatting>
  <conditionalFormatting sqref="H6 H39 H44 H56 H60 H63:H64 H67 H80 H84 H86 J84 L84 N84 J80 L80 N80 J67 L67 N67 J63:J64 L63:L64 N63:N64 J56 L56 N56 J44 L44 N44 J39 L39 N39">
    <cfRule type="expression" dxfId="55" priority="12">
      <formula>TRUE</formula>
    </cfRule>
  </conditionalFormatting>
  <conditionalFormatting sqref="I6:J6 I39:J39 I44:J44 I56:J56 I60:J60 I63:J64 I67:J67 I80:J80 I84:J84 I86:J86">
    <cfRule type="expression" dxfId="54" priority="11">
      <formula>TRUE</formula>
    </cfRule>
  </conditionalFormatting>
  <conditionalFormatting sqref="J6 J39 J44 J56 J60 J63:J64 J67 J80 J84 J86">
    <cfRule type="expression" dxfId="53" priority="10">
      <formula>TRUE</formula>
    </cfRule>
  </conditionalFormatting>
  <conditionalFormatting sqref="K6:L6 K39:L39 K44:L44 K56:L56 K60:L60 K63:L64 K67:L67 K80:L80 K84:L84 K86:L86">
    <cfRule type="expression" dxfId="52" priority="9">
      <formula>TRUE</formula>
    </cfRule>
  </conditionalFormatting>
  <conditionalFormatting sqref="L6 L39 L44 L56 L60 L63:L64 L67 L80 L84 L86">
    <cfRule type="expression" dxfId="51" priority="8">
      <formula>TRUE</formula>
    </cfRule>
  </conditionalFormatting>
  <conditionalFormatting sqref="M6:N6 M39:N39 M44:N44 M56:N56 M60:N60 M63:N64 M67:N67 M80:N80 M84:N84 M86:N86">
    <cfRule type="expression" dxfId="50" priority="7">
      <formula>TRUE</formula>
    </cfRule>
  </conditionalFormatting>
  <conditionalFormatting sqref="N6 N39 N44 N56 N60 N63:N64 N67 N80 N84 N86">
    <cfRule type="expression" dxfId="49" priority="6">
      <formula>TRUE</formula>
    </cfRule>
  </conditionalFormatting>
  <conditionalFormatting sqref="G39 I39 K39 M39">
    <cfRule type="expression" dxfId="48" priority="5">
      <formula>TRUE</formula>
    </cfRule>
  </conditionalFormatting>
  <conditionalFormatting sqref="G44 I44 K44 M44">
    <cfRule type="expression" dxfId="47" priority="4">
      <formula>TRUE</formula>
    </cfRule>
  </conditionalFormatting>
  <conditionalFormatting sqref="G60">
    <cfRule type="expression" dxfId="46" priority="3">
      <formula>TRUE</formula>
    </cfRule>
  </conditionalFormatting>
  <conditionalFormatting sqref="G63 I63 K63 M63">
    <cfRule type="expression" dxfId="45" priority="2">
      <formula>TRUE</formula>
    </cfRule>
  </conditionalFormatting>
  <conditionalFormatting sqref="M60 K60 I60 G60">
    <cfRule type="expression" dxfId="44" priority="1">
      <formula>TRUE</formula>
    </cfRule>
  </conditionalFormatting>
  <dataValidations count="5">
    <dataValidation type="list" allowBlank="1" showInputMessage="1" sqref="E2">
      <formula1>"原告代理人,原告ら代理人,被告代理人,被告ら代理人"</formula1>
    </dataValidation>
    <dataValidation type="list" allowBlank="1" showInputMessage="1" sqref="A61">
      <formula1>"入通院慰謝料,通院慰謝料"</formula1>
    </dataValidation>
    <dataValidation type="date" operator="greaterThanOrEqual" allowBlank="1" showInputMessage="1" showErrorMessage="1" error="日付のみを入力してください。_x000a_「事故日」等の記載は自動的に表示されるので、手入力は不要です。" sqref="A4">
      <formula1>1</formula1>
    </dataValidation>
    <dataValidation type="whole" errorStyle="warning" operator="lessThanOrEqual" allowBlank="1" showInputMessage="1" showErrorMessage="1" error="負の整数を入力してください。" sqref="B69:B70 G69:G70 I69:I70 K69:K70 M69:M70">
      <formula1>0</formula1>
    </dataValidation>
    <dataValidation type="whole" operator="lessThanOrEqual" allowBlank="1" showInputMessage="1" showErrorMessage="1" error="0又は負の整数を入力してください。" sqref="B71:B79 B65:B66 G65:G66 G71:G79 I65:I66 I71:I79 K65:K66 K71:K79 M65:M66 M71:M79">
      <formula1>0</formula1>
    </dataValidation>
  </dataValidations>
  <printOptions horizontalCentered="1"/>
  <pageMargins left="0.47244094488188976" right="0.43307086614173229" top="0.98425196850393704" bottom="0.39370078740157483" header="0.51181102362204722" footer="0.51181102362204722"/>
  <pageSetup paperSize="9" scale="97" fitToHeight="0" orientation="landscape" blackAndWhite="1" r:id="rId1"/>
  <ignoredErrors>
    <ignoredError sqref="B97 B58 E4" unlockedFormula="1"/>
    <ignoredError sqref="G91" formula="1"/>
  </ignoredError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x14:formula1>
            <xm:f>OFFSET(list!$D$3,,,COUNTA(list!$D:$D)-1)</xm:f>
          </x14:formula1>
          <xm:sqref>A45:A55</xm:sqref>
        </x14:dataValidation>
        <x14:dataValidation type="list" allowBlank="1" showInputMessage="1">
          <x14:formula1>
            <xm:f>OFFSET(list!$C$3,,,COUNTA(list!$C:$C)-1)</xm:f>
          </x14:formula1>
          <xm:sqref>A40:A43</xm:sqref>
        </x14:dataValidation>
        <x14:dataValidation type="list" allowBlank="1" showInputMessage="1">
          <x14:formula1>
            <xm:f>OFFSET(list!$F$3,,,COUNTA(list!$F:$F)-1)</xm:f>
          </x14:formula1>
          <xm:sqref>A71:A79</xm:sqref>
        </x14:dataValidation>
        <x14:dataValidation type="list" allowBlank="1" showInputMessage="1">
          <x14:formula1>
            <xm:f>OFFSET(list!$B$3,,,COUNTA(list!$B:$B)-1)</xm:f>
          </x14:formula1>
          <xm:sqref>A36:A38</xm:sqref>
        </x14:dataValidation>
        <x14:dataValidation type="list" allowBlank="1" showInputMessage="1" showErrorMessage="1">
          <x14:formula1>
            <xm:f>OFFSET(list!$E$3,,,COUNTA(list!$E:$E)-1)</xm:f>
          </x14:formula1>
          <xm:sqref>A67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zoomScaleNormal="100" workbookViewId="0">
      <selection activeCell="F27" sqref="F27"/>
    </sheetView>
  </sheetViews>
  <sheetFormatPr defaultColWidth="9.125" defaultRowHeight="16.5" x14ac:dyDescent="0.35"/>
  <cols>
    <col min="1" max="1" width="20.625" style="23" customWidth="1"/>
    <col min="2" max="2" width="9.625" style="63" customWidth="1"/>
    <col min="3" max="3" width="9.625" style="24" customWidth="1"/>
    <col min="4" max="4" width="11.375" style="24" customWidth="1"/>
    <col min="5" max="5" width="12.125" style="21" customWidth="1"/>
    <col min="6" max="6" width="14.625" style="23" customWidth="1"/>
    <col min="7" max="7" width="49.625" style="26" customWidth="1"/>
    <col min="8" max="16384" width="9.125" style="18"/>
  </cols>
  <sheetData>
    <row r="1" spans="1:7" s="28" customFormat="1" ht="24" x14ac:dyDescent="0.35">
      <c r="A1" s="263" t="s">
        <v>96</v>
      </c>
      <c r="B1" s="135"/>
      <c r="C1" s="135"/>
      <c r="D1" s="135"/>
      <c r="E1" s="136"/>
      <c r="F1" s="135"/>
      <c r="G1" s="135"/>
    </row>
    <row r="2" spans="1:7" s="28" customFormat="1" x14ac:dyDescent="0.35">
      <c r="E2" s="27"/>
    </row>
    <row r="3" spans="1:7" s="28" customFormat="1" x14ac:dyDescent="0.35">
      <c r="B3" s="64"/>
      <c r="C3" s="38" t="s">
        <v>8</v>
      </c>
      <c r="D3" s="40" t="s">
        <v>9</v>
      </c>
      <c r="E3" s="42" t="s">
        <v>51</v>
      </c>
    </row>
    <row r="4" spans="1:7" s="28" customFormat="1" x14ac:dyDescent="0.35">
      <c r="C4" s="36">
        <f>SUM(C$8:C1000)-C5</f>
        <v>0</v>
      </c>
      <c r="D4" s="41">
        <f>SUM(D$8:D1000)-D5</f>
        <v>18</v>
      </c>
      <c r="E4" s="43">
        <f>SUBTOTAL(9,E$8:E1000)</f>
        <v>79000</v>
      </c>
    </row>
    <row r="5" spans="1:7" s="28" customFormat="1" x14ac:dyDescent="0.35">
      <c r="B5" s="39" t="s">
        <v>10</v>
      </c>
      <c r="C5" s="34">
        <v>0</v>
      </c>
      <c r="D5" s="35">
        <v>0</v>
      </c>
      <c r="E5" s="27"/>
    </row>
    <row r="6" spans="1:7" s="28" customFormat="1" ht="9" customHeight="1" x14ac:dyDescent="0.35">
      <c r="E6" s="27"/>
    </row>
    <row r="7" spans="1:7" s="29" customFormat="1" x14ac:dyDescent="0.35">
      <c r="A7" s="217" t="s">
        <v>50</v>
      </c>
      <c r="B7" s="218" t="s">
        <v>11</v>
      </c>
      <c r="C7" s="218" t="s">
        <v>8</v>
      </c>
      <c r="D7" s="218" t="s">
        <v>9</v>
      </c>
      <c r="E7" s="219" t="s">
        <v>43</v>
      </c>
      <c r="F7" s="218" t="s">
        <v>33</v>
      </c>
      <c r="G7" s="220" t="s">
        <v>162</v>
      </c>
    </row>
    <row r="8" spans="1:7" s="19" customFormat="1" x14ac:dyDescent="0.35">
      <c r="A8" s="23" t="s">
        <v>44</v>
      </c>
      <c r="B8" s="61"/>
      <c r="C8" s="20"/>
      <c r="D8" s="20"/>
      <c r="E8" s="21"/>
      <c r="F8" s="22"/>
      <c r="G8" s="22"/>
    </row>
    <row r="9" spans="1:7" x14ac:dyDescent="0.35">
      <c r="A9" s="23" t="s">
        <v>153</v>
      </c>
      <c r="B9" s="62" t="s">
        <v>53</v>
      </c>
      <c r="D9" s="24">
        <v>1</v>
      </c>
      <c r="E9" s="25">
        <v>10000</v>
      </c>
      <c r="G9" s="30" t="s">
        <v>158</v>
      </c>
    </row>
    <row r="10" spans="1:7" x14ac:dyDescent="0.35">
      <c r="A10" s="23" t="s">
        <v>154</v>
      </c>
      <c r="B10" s="62" t="s">
        <v>53</v>
      </c>
      <c r="D10" s="24">
        <v>5</v>
      </c>
      <c r="E10" s="25">
        <v>10000</v>
      </c>
      <c r="G10" s="30" t="s">
        <v>159</v>
      </c>
    </row>
    <row r="11" spans="1:7" x14ac:dyDescent="0.35">
      <c r="A11" s="23" t="s">
        <v>154</v>
      </c>
      <c r="B11" s="62" t="s">
        <v>54</v>
      </c>
      <c r="D11" s="24">
        <v>5</v>
      </c>
      <c r="E11" s="25">
        <v>10000</v>
      </c>
      <c r="G11" s="30"/>
    </row>
    <row r="12" spans="1:7" x14ac:dyDescent="0.35">
      <c r="A12" s="23" t="s">
        <v>154</v>
      </c>
      <c r="B12" s="62" t="s">
        <v>55</v>
      </c>
      <c r="D12" s="24">
        <v>5</v>
      </c>
      <c r="E12" s="25">
        <v>10000</v>
      </c>
      <c r="G12" s="30"/>
    </row>
    <row r="13" spans="1:7" x14ac:dyDescent="0.35">
      <c r="A13" s="23" t="s">
        <v>154</v>
      </c>
      <c r="B13" s="62" t="s">
        <v>56</v>
      </c>
      <c r="D13" s="24">
        <v>2</v>
      </c>
      <c r="E13" s="25">
        <v>10000</v>
      </c>
      <c r="G13" s="30" t="s">
        <v>163</v>
      </c>
    </row>
    <row r="14" spans="1:7" x14ac:dyDescent="0.35">
      <c r="A14" s="23" t="s">
        <v>153</v>
      </c>
      <c r="B14" s="62" t="s">
        <v>56</v>
      </c>
      <c r="E14" s="25">
        <v>2000</v>
      </c>
      <c r="G14" s="30" t="s">
        <v>161</v>
      </c>
    </row>
    <row r="15" spans="1:7" x14ac:dyDescent="0.35">
      <c r="A15" s="23" t="s">
        <v>154</v>
      </c>
      <c r="B15" s="63" t="s">
        <v>56</v>
      </c>
      <c r="E15" s="21">
        <v>7000</v>
      </c>
      <c r="G15" s="30" t="s">
        <v>164</v>
      </c>
    </row>
    <row r="17" spans="1:7" x14ac:dyDescent="0.35">
      <c r="A17" s="23" t="s">
        <v>52</v>
      </c>
      <c r="G17" s="30"/>
    </row>
    <row r="18" spans="1:7" x14ac:dyDescent="0.35">
      <c r="A18" s="23" t="s">
        <v>155</v>
      </c>
      <c r="B18" s="63" t="s">
        <v>136</v>
      </c>
      <c r="E18" s="21">
        <v>3000</v>
      </c>
      <c r="G18" s="30"/>
    </row>
    <row r="19" spans="1:7" x14ac:dyDescent="0.35">
      <c r="A19" s="23" t="s">
        <v>155</v>
      </c>
      <c r="B19" s="63" t="s">
        <v>137</v>
      </c>
      <c r="E19" s="21">
        <v>3000</v>
      </c>
    </row>
    <row r="20" spans="1:7" x14ac:dyDescent="0.35">
      <c r="A20" s="23" t="s">
        <v>155</v>
      </c>
      <c r="B20" s="63" t="s">
        <v>138</v>
      </c>
      <c r="E20" s="21">
        <v>3000</v>
      </c>
    </row>
    <row r="21" spans="1:7" x14ac:dyDescent="0.35">
      <c r="A21" s="23" t="s">
        <v>155</v>
      </c>
      <c r="B21" s="63" t="s">
        <v>139</v>
      </c>
      <c r="E21" s="21">
        <v>3000</v>
      </c>
    </row>
    <row r="23" spans="1:7" x14ac:dyDescent="0.35">
      <c r="A23" s="23" t="s">
        <v>94</v>
      </c>
    </row>
    <row r="24" spans="1:7" x14ac:dyDescent="0.35">
      <c r="A24" s="23" t="s">
        <v>156</v>
      </c>
      <c r="B24" s="63" t="s">
        <v>160</v>
      </c>
      <c r="E24" s="21">
        <v>8000</v>
      </c>
    </row>
    <row r="26" spans="1:7" x14ac:dyDescent="0.35">
      <c r="B26" s="62"/>
      <c r="E26" s="25"/>
    </row>
  </sheetData>
  <sheetProtection password="A326" sheet="1" formatCells="0" formatColumns="0" formatRows="0" insertRows="0" deleteRows="0" sort="0" autoFilter="0" pivotTables="0"/>
  <phoneticPr fontId="2"/>
  <conditionalFormatting sqref="A1:XFD1048576">
    <cfRule type="expression" dxfId="43" priority="3">
      <formula>CELL("protect",A1)=1</formula>
    </cfRule>
  </conditionalFormatting>
  <conditionalFormatting sqref="A7:G7">
    <cfRule type="expression" dxfId="42" priority="1">
      <formula>TRUE</formula>
    </cfRule>
  </conditionalFormatting>
  <dataValidations count="2">
    <dataValidation type="whole" operator="greaterThanOrEqual" allowBlank="1" showInputMessage="1" showErrorMessage="1" error="0又は正の整数を入力してください。" sqref="C5:D5">
      <formula1>0</formula1>
    </dataValidation>
    <dataValidation type="whole" operator="greaterThanOrEqual" allowBlank="1" showInputMessage="1" showErrorMessage="1" error="正の整数を入力してください。" sqref="C8:D14 C17:D1048576">
      <formula1>0</formula1>
    </dataValidation>
  </dataValidations>
  <printOptions horizontalCentered="1"/>
  <pageMargins left="0.47244094488188981" right="0.43307086614173229" top="0.98425196850393704" bottom="0.39370078740157483" header="0.51181102362204722" footer="0.51181102362204722"/>
  <pageSetup paperSize="9" fitToHeight="0"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workbookViewId="0">
      <selection activeCell="A23" sqref="A23"/>
    </sheetView>
  </sheetViews>
  <sheetFormatPr defaultColWidth="8.875" defaultRowHeight="16.5" x14ac:dyDescent="0.35"/>
  <cols>
    <col min="1" max="5" width="15.625" style="1" customWidth="1"/>
    <col min="6" max="16384" width="8.875" style="1"/>
  </cols>
  <sheetData>
    <row r="1" spans="1:5" ht="24" x14ac:dyDescent="0.35">
      <c r="A1" s="264" t="s">
        <v>97</v>
      </c>
      <c r="B1" s="134"/>
      <c r="C1" s="134"/>
      <c r="D1" s="134"/>
      <c r="E1" s="134"/>
    </row>
    <row r="3" spans="1:5" x14ac:dyDescent="0.35">
      <c r="A3" s="44" t="s">
        <v>69</v>
      </c>
      <c r="C3" s="2">
        <f>'損害一覧(人損)'!$C$66</f>
        <v>0</v>
      </c>
    </row>
    <row r="4" spans="1:5" s="6" customFormat="1" x14ac:dyDescent="0.35">
      <c r="A4" s="3" t="s">
        <v>30</v>
      </c>
      <c r="B4" s="112" t="s">
        <v>62</v>
      </c>
      <c r="C4" s="4" t="s">
        <v>63</v>
      </c>
      <c r="D4" s="4" t="s">
        <v>70</v>
      </c>
      <c r="E4" s="5" t="s">
        <v>71</v>
      </c>
    </row>
    <row r="5" spans="1:5" s="9" customFormat="1" x14ac:dyDescent="0.35">
      <c r="A5" s="118" t="s">
        <v>75</v>
      </c>
      <c r="B5" s="113">
        <f>'損害一覧(人損)'!$B$39</f>
        <v>79000</v>
      </c>
      <c r="C5" s="275">
        <f>ROUNDDOWN(B5*(1-C$3),0)</f>
        <v>79000</v>
      </c>
      <c r="D5" s="7">
        <f>SUMIF($C$11:$C$19,$A5,$D$11:$D$19)</f>
        <v>0</v>
      </c>
      <c r="E5" s="8">
        <f>MIN(C5,D5)</f>
        <v>0</v>
      </c>
    </row>
    <row r="6" spans="1:5" s="9" customFormat="1" x14ac:dyDescent="0.35">
      <c r="A6" s="119" t="s">
        <v>41</v>
      </c>
      <c r="B6" s="114">
        <f>'損害一覧(人損)'!$B$44</f>
        <v>0</v>
      </c>
      <c r="C6" s="276">
        <f>ROUNDDOWN(B6*(1-C$3),0)</f>
        <v>0</v>
      </c>
      <c r="D6" s="10">
        <f>SUMIF($C$11:$C$19,$A6,$D$11:$D$19)</f>
        <v>0</v>
      </c>
      <c r="E6" s="11">
        <f>MIN(C6,D6)</f>
        <v>0</v>
      </c>
    </row>
    <row r="7" spans="1:5" s="9" customFormat="1" x14ac:dyDescent="0.35">
      <c r="A7" s="120" t="s">
        <v>76</v>
      </c>
      <c r="B7" s="115">
        <f>'損害一覧(人損)'!$B$60</f>
        <v>0</v>
      </c>
      <c r="C7" s="277">
        <f>ROUNDDOWN(B7*(1-C$3),0)</f>
        <v>0</v>
      </c>
      <c r="D7" s="31">
        <f>SUMIF($C$11:$C$19,$A7,$D$11:$D$19)</f>
        <v>0</v>
      </c>
      <c r="E7" s="32">
        <f>MIN(C7,D7)</f>
        <v>0</v>
      </c>
    </row>
    <row r="8" spans="1:5" s="9" customFormat="1" x14ac:dyDescent="0.35">
      <c r="A8" s="117" t="s">
        <v>45</v>
      </c>
      <c r="B8" s="116"/>
      <c r="C8" s="12"/>
      <c r="D8" s="13">
        <f>SUM(D5:D7)</f>
        <v>0</v>
      </c>
      <c r="E8" s="14">
        <f>SUM(E5:E7)</f>
        <v>0</v>
      </c>
    </row>
    <row r="9" spans="1:5" s="9" customFormat="1" x14ac:dyDescent="0.35">
      <c r="B9" s="15"/>
      <c r="C9" s="16"/>
    </row>
    <row r="10" spans="1:5" s="9" customFormat="1" x14ac:dyDescent="0.35">
      <c r="A10" s="33" t="s">
        <v>74</v>
      </c>
      <c r="B10" s="107" t="s">
        <v>73</v>
      </c>
      <c r="C10" s="107" t="s">
        <v>77</v>
      </c>
      <c r="D10" s="4" t="s">
        <v>27</v>
      </c>
      <c r="E10" s="5" t="s">
        <v>33</v>
      </c>
    </row>
    <row r="11" spans="1:5" s="9" customFormat="1" x14ac:dyDescent="0.35">
      <c r="A11" s="37" t="s">
        <v>78</v>
      </c>
      <c r="B11" s="108" t="s">
        <v>64</v>
      </c>
      <c r="C11" s="108" t="s">
        <v>75</v>
      </c>
      <c r="D11" s="46"/>
      <c r="E11" s="101"/>
    </row>
    <row r="12" spans="1:5" s="9" customFormat="1" x14ac:dyDescent="0.35">
      <c r="A12" s="37" t="s">
        <v>78</v>
      </c>
      <c r="B12" s="109" t="s">
        <v>65</v>
      </c>
      <c r="C12" s="109" t="s">
        <v>76</v>
      </c>
      <c r="D12" s="47"/>
      <c r="E12" s="102"/>
    </row>
    <row r="13" spans="1:5" s="9" customFormat="1" x14ac:dyDescent="0.35">
      <c r="A13" s="37" t="s">
        <v>78</v>
      </c>
      <c r="B13" s="109" t="s">
        <v>66</v>
      </c>
      <c r="C13" s="109" t="s">
        <v>76</v>
      </c>
      <c r="D13" s="47"/>
      <c r="E13" s="102"/>
    </row>
    <row r="14" spans="1:5" s="9" customFormat="1" x14ac:dyDescent="0.35">
      <c r="A14" s="37" t="s">
        <v>78</v>
      </c>
      <c r="B14" s="110" t="s">
        <v>68</v>
      </c>
      <c r="C14" s="110" t="s">
        <v>76</v>
      </c>
      <c r="D14" s="97"/>
      <c r="E14" s="103"/>
    </row>
    <row r="15" spans="1:5" s="9" customFormat="1" x14ac:dyDescent="0.35">
      <c r="A15" s="37" t="s">
        <v>78</v>
      </c>
      <c r="B15" s="110" t="s">
        <v>67</v>
      </c>
      <c r="C15" s="110" t="s">
        <v>41</v>
      </c>
      <c r="D15" s="97"/>
      <c r="E15" s="103"/>
    </row>
    <row r="16" spans="1:5" s="9" customFormat="1" x14ac:dyDescent="0.35">
      <c r="A16" s="96" t="s">
        <v>79</v>
      </c>
      <c r="B16" s="110" t="s">
        <v>80</v>
      </c>
      <c r="C16" s="110" t="s">
        <v>76</v>
      </c>
      <c r="D16" s="97"/>
      <c r="E16" s="103"/>
    </row>
    <row r="17" spans="1:5" s="9" customFormat="1" x14ac:dyDescent="0.35">
      <c r="A17" s="96" t="s">
        <v>81</v>
      </c>
      <c r="B17" s="110" t="s">
        <v>82</v>
      </c>
      <c r="C17" s="110" t="s">
        <v>76</v>
      </c>
      <c r="D17" s="97"/>
      <c r="E17" s="103"/>
    </row>
    <row r="18" spans="1:5" s="9" customFormat="1" x14ac:dyDescent="0.35">
      <c r="A18" s="272" t="s">
        <v>83</v>
      </c>
      <c r="B18" s="109" t="s">
        <v>84</v>
      </c>
      <c r="C18" s="109" t="s">
        <v>76</v>
      </c>
      <c r="D18" s="97"/>
      <c r="E18" s="103"/>
    </row>
    <row r="19" spans="1:5" s="9" customFormat="1" x14ac:dyDescent="0.35">
      <c r="A19" s="273" t="s">
        <v>173</v>
      </c>
      <c r="B19" s="274"/>
      <c r="C19" s="274"/>
      <c r="D19" s="48"/>
      <c r="E19" s="104"/>
    </row>
    <row r="20" spans="1:5" s="9" customFormat="1" x14ac:dyDescent="0.35">
      <c r="B20" s="15"/>
      <c r="C20" s="16"/>
    </row>
    <row r="21" spans="1:5" s="9" customFormat="1" x14ac:dyDescent="0.35">
      <c r="A21" s="44" t="s">
        <v>60</v>
      </c>
      <c r="B21" s="15"/>
      <c r="C21" s="2"/>
    </row>
    <row r="22" spans="1:5" s="9" customFormat="1" x14ac:dyDescent="0.35">
      <c r="A22" s="3" t="s">
        <v>47</v>
      </c>
      <c r="B22" s="4" t="s">
        <v>102</v>
      </c>
      <c r="C22" s="4" t="s">
        <v>48</v>
      </c>
      <c r="D22" s="4" t="s">
        <v>49</v>
      </c>
      <c r="E22" s="111" t="s">
        <v>33</v>
      </c>
    </row>
    <row r="23" spans="1:5" s="9" customFormat="1" x14ac:dyDescent="0.35">
      <c r="A23" s="292">
        <f>'損害一覧(人損)'!$B$64</f>
        <v>79000</v>
      </c>
      <c r="B23" s="45">
        <f>ROUNDUP(A23*B24,0)</f>
        <v>0</v>
      </c>
      <c r="C23" s="45"/>
      <c r="D23" s="17">
        <f>MAX(C23-B23,0)</f>
        <v>0</v>
      </c>
      <c r="E23" s="224"/>
    </row>
    <row r="24" spans="1:5" x14ac:dyDescent="0.35">
      <c r="B24" s="2">
        <f>$C$3</f>
        <v>0</v>
      </c>
    </row>
  </sheetData>
  <sheetProtection password="A326" sheet="1" formatCells="0" formatColumns="0" formatRows="0"/>
  <phoneticPr fontId="2"/>
  <conditionalFormatting sqref="F19:XFD19 A20:XFD1048576 A1:XFD18">
    <cfRule type="expression" dxfId="41" priority="3">
      <formula>CELL("protect",A1)=1</formula>
    </cfRule>
  </conditionalFormatting>
  <conditionalFormatting sqref="A4:E4 A10:E10 A22:E22">
    <cfRule type="expression" dxfId="40" priority="2">
      <formula>TRUE</formula>
    </cfRule>
  </conditionalFormatting>
  <conditionalFormatting sqref="A19:E19">
    <cfRule type="expression" dxfId="39" priority="1">
      <formula>CELL("protect",A19)=1</formula>
    </cfRule>
  </conditionalFormatting>
  <dataValidations count="1">
    <dataValidation type="list" allowBlank="1" showInputMessage="1" showErrorMessage="1" sqref="C19">
      <formula1>$A$5:$A$7</formula1>
    </dataValidation>
  </dataValidations>
  <printOptions horizontalCentered="1"/>
  <pageMargins left="0.47244094488188976" right="0.43307086614173229" top="0.98425196850393704" bottom="0.39370078740157483" header="0.51181102362204722" footer="0.51181102362204722"/>
  <pageSetup paperSize="9" fitToHeight="0" orientation="landscape"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9"/>
  <sheetViews>
    <sheetView zoomScaleNormal="100" zoomScaleSheetLayoutView="100" workbookViewId="0">
      <selection activeCell="C13" sqref="C13"/>
    </sheetView>
  </sheetViews>
  <sheetFormatPr defaultColWidth="9.125" defaultRowHeight="16.5" x14ac:dyDescent="0.35"/>
  <cols>
    <col min="1" max="1" width="22.625" style="128" customWidth="1"/>
    <col min="2" max="2" width="14.625" style="129" customWidth="1"/>
    <col min="3" max="3" width="41.625" style="128" customWidth="1"/>
    <col min="4" max="4" width="12.625" style="128" customWidth="1"/>
    <col min="5" max="5" width="41.625" style="128" customWidth="1"/>
    <col min="6" max="6" width="9.125" style="142"/>
    <col min="7" max="7" width="14.625" style="129" customWidth="1"/>
    <col min="8" max="8" width="30.625" style="128" customWidth="1"/>
    <col min="9" max="9" width="14.625" style="129" hidden="1" customWidth="1"/>
    <col min="10" max="10" width="30.625" style="128" hidden="1" customWidth="1"/>
    <col min="11" max="11" width="14.625" style="129" hidden="1" customWidth="1"/>
    <col min="12" max="12" width="30.625" style="128" hidden="1" customWidth="1"/>
    <col min="13" max="13" width="14.625" style="129" hidden="1" customWidth="1"/>
    <col min="14" max="14" width="30.625" style="128" hidden="1" customWidth="1"/>
    <col min="15" max="16384" width="9.125" style="142"/>
  </cols>
  <sheetData>
    <row r="1" spans="1:14" s="121" customFormat="1" x14ac:dyDescent="0.35">
      <c r="A1" s="121" t="str">
        <f>'損害一覧(人損)'!A1</f>
        <v>令和＿＿年（ワ）第＿＿＿＿号</v>
      </c>
      <c r="C1" s="122"/>
      <c r="D1" s="123" t="s">
        <v>34</v>
      </c>
      <c r="E1" s="221" t="str">
        <f>'損害一覧(人損)'!E1</f>
        <v>日付を記入してください（記入すると赤色が消えます）</v>
      </c>
      <c r="F1" s="123"/>
      <c r="H1" s="122"/>
      <c r="J1" s="122"/>
      <c r="L1" s="122"/>
      <c r="N1" s="122"/>
    </row>
    <row r="2" spans="1:14" s="121" customFormat="1" x14ac:dyDescent="0.35">
      <c r="A2" s="121" t="str">
        <f>'損害一覧(人損)'!A2</f>
        <v>原告　○○○○</v>
      </c>
      <c r="C2" s="122"/>
      <c r="D2" s="123" t="s">
        <v>35</v>
      </c>
      <c r="E2" s="139" t="str">
        <f>'損害一覧(人損)'!E2</f>
        <v>原告代理人</v>
      </c>
      <c r="F2" s="123"/>
      <c r="H2" s="122"/>
      <c r="J2" s="122"/>
      <c r="L2" s="122"/>
      <c r="N2" s="122"/>
    </row>
    <row r="3" spans="1:14" s="121" customFormat="1" x14ac:dyDescent="0.35">
      <c r="A3" s="121" t="str">
        <f>'損害一覧(人損)'!A3</f>
        <v>被告　○○○○　外○名</v>
      </c>
      <c r="C3" s="122"/>
      <c r="E3" s="172" t="str">
        <f>'損害一覧(人損)'!E3</f>
        <v>ver1.2</v>
      </c>
      <c r="H3" s="122"/>
      <c r="J3" s="122"/>
      <c r="L3" s="122"/>
      <c r="N3" s="122"/>
    </row>
    <row r="4" spans="1:14" s="121" customFormat="1" x14ac:dyDescent="0.35">
      <c r="A4" s="223">
        <f>'損害一覧(人損)'!A4</f>
        <v>44197</v>
      </c>
      <c r="C4" s="122"/>
      <c r="E4" s="172" t="str">
        <f>'損害一覧(人損)'!E4</f>
        <v>法定利率年3分の事案</v>
      </c>
      <c r="H4" s="122"/>
      <c r="J4" s="122"/>
      <c r="L4" s="122"/>
      <c r="N4" s="122"/>
    </row>
    <row r="5" spans="1:14" ht="24" x14ac:dyDescent="0.35">
      <c r="A5" s="181" t="s">
        <v>98</v>
      </c>
      <c r="B5" s="140"/>
      <c r="C5" s="141"/>
      <c r="D5" s="141"/>
      <c r="E5" s="141"/>
      <c r="G5" s="140"/>
      <c r="H5" s="141"/>
      <c r="I5" s="140"/>
      <c r="J5" s="141"/>
      <c r="K5" s="140"/>
      <c r="L5" s="141"/>
      <c r="M5" s="140"/>
      <c r="N5" s="141"/>
    </row>
    <row r="6" spans="1:14" x14ac:dyDescent="0.35">
      <c r="A6" s="265" t="s">
        <v>7</v>
      </c>
      <c r="B6" s="266" t="s">
        <v>57</v>
      </c>
      <c r="C6" s="267" t="s">
        <v>32</v>
      </c>
      <c r="D6" s="268" t="s">
        <v>33</v>
      </c>
      <c r="E6" s="265" t="s">
        <v>90</v>
      </c>
      <c r="G6" s="269" t="s">
        <v>169</v>
      </c>
      <c r="H6" s="270" t="s">
        <v>165</v>
      </c>
      <c r="I6" s="269" t="s">
        <v>170</v>
      </c>
      <c r="J6" s="270" t="s">
        <v>165</v>
      </c>
      <c r="K6" s="269" t="s">
        <v>171</v>
      </c>
      <c r="L6" s="270" t="s">
        <v>165</v>
      </c>
      <c r="M6" s="269" t="s">
        <v>172</v>
      </c>
      <c r="N6" s="270" t="s">
        <v>165</v>
      </c>
    </row>
    <row r="7" spans="1:14" x14ac:dyDescent="0.35">
      <c r="A7" s="138" t="s">
        <v>114</v>
      </c>
      <c r="B7" s="50"/>
      <c r="C7" s="88"/>
      <c r="D7" s="65"/>
      <c r="E7" s="66"/>
      <c r="G7" s="50" t="str">
        <f t="shared" ref="G7:M16" si="0">IF($B7="","",$B7)</f>
        <v/>
      </c>
      <c r="H7" s="65"/>
      <c r="I7" s="50" t="str">
        <f t="shared" si="0"/>
        <v/>
      </c>
      <c r="J7" s="65"/>
      <c r="K7" s="50" t="str">
        <f t="shared" si="0"/>
        <v/>
      </c>
      <c r="L7" s="65"/>
      <c r="M7" s="50" t="str">
        <f t="shared" si="0"/>
        <v/>
      </c>
      <c r="N7" s="65"/>
    </row>
    <row r="8" spans="1:14" x14ac:dyDescent="0.35">
      <c r="A8" s="52"/>
      <c r="B8" s="53"/>
      <c r="C8" s="89"/>
      <c r="D8" s="67"/>
      <c r="E8" s="68"/>
      <c r="G8" s="53" t="str">
        <f t="shared" si="0"/>
        <v/>
      </c>
      <c r="H8" s="67"/>
      <c r="I8" s="53" t="str">
        <f t="shared" si="0"/>
        <v/>
      </c>
      <c r="J8" s="67"/>
      <c r="K8" s="53" t="str">
        <f t="shared" si="0"/>
        <v/>
      </c>
      <c r="L8" s="67"/>
      <c r="M8" s="53" t="str">
        <f t="shared" si="0"/>
        <v/>
      </c>
      <c r="N8" s="67"/>
    </row>
    <row r="9" spans="1:14" x14ac:dyDescent="0.35">
      <c r="A9" s="52"/>
      <c r="B9" s="53"/>
      <c r="C9" s="89"/>
      <c r="D9" s="67"/>
      <c r="E9" s="68"/>
      <c r="G9" s="53" t="str">
        <f t="shared" si="0"/>
        <v/>
      </c>
      <c r="H9" s="67"/>
      <c r="I9" s="53" t="str">
        <f t="shared" si="0"/>
        <v/>
      </c>
      <c r="J9" s="67"/>
      <c r="K9" s="53" t="str">
        <f t="shared" si="0"/>
        <v/>
      </c>
      <c r="L9" s="67"/>
      <c r="M9" s="53" t="str">
        <f t="shared" si="0"/>
        <v/>
      </c>
      <c r="N9" s="67"/>
    </row>
    <row r="10" spans="1:14" x14ac:dyDescent="0.35">
      <c r="A10" s="52"/>
      <c r="B10" s="53"/>
      <c r="C10" s="89"/>
      <c r="D10" s="67"/>
      <c r="E10" s="68"/>
      <c r="G10" s="53" t="str">
        <f t="shared" si="0"/>
        <v/>
      </c>
      <c r="H10" s="67"/>
      <c r="I10" s="53" t="str">
        <f t="shared" si="0"/>
        <v/>
      </c>
      <c r="J10" s="67"/>
      <c r="K10" s="53" t="str">
        <f t="shared" si="0"/>
        <v/>
      </c>
      <c r="L10" s="67"/>
      <c r="M10" s="53" t="str">
        <f t="shared" si="0"/>
        <v/>
      </c>
      <c r="N10" s="67"/>
    </row>
    <row r="11" spans="1:14" x14ac:dyDescent="0.35">
      <c r="A11" s="54"/>
      <c r="B11" s="51"/>
      <c r="C11" s="91"/>
      <c r="D11" s="71"/>
      <c r="E11" s="72"/>
      <c r="G11" s="51" t="str">
        <f t="shared" si="0"/>
        <v/>
      </c>
      <c r="H11" s="71"/>
      <c r="I11" s="51" t="str">
        <f t="shared" si="0"/>
        <v/>
      </c>
      <c r="J11" s="71"/>
      <c r="K11" s="51" t="str">
        <f t="shared" si="0"/>
        <v/>
      </c>
      <c r="L11" s="71"/>
      <c r="M11" s="51" t="str">
        <f t="shared" si="0"/>
        <v/>
      </c>
      <c r="N11" s="71"/>
    </row>
    <row r="12" spans="1:14" x14ac:dyDescent="0.35">
      <c r="A12" s="54"/>
      <c r="B12" s="51"/>
      <c r="C12" s="91"/>
      <c r="D12" s="71"/>
      <c r="E12" s="72"/>
      <c r="G12" s="51" t="str">
        <f t="shared" si="0"/>
        <v/>
      </c>
      <c r="H12" s="71"/>
      <c r="I12" s="51" t="str">
        <f t="shared" si="0"/>
        <v/>
      </c>
      <c r="J12" s="71"/>
      <c r="K12" s="51" t="str">
        <f t="shared" si="0"/>
        <v/>
      </c>
      <c r="L12" s="71"/>
      <c r="M12" s="51" t="str">
        <f t="shared" si="0"/>
        <v/>
      </c>
      <c r="N12" s="71"/>
    </row>
    <row r="13" spans="1:14" x14ac:dyDescent="0.35">
      <c r="A13" s="240"/>
      <c r="B13" s="137"/>
      <c r="C13" s="92"/>
      <c r="D13" s="73"/>
      <c r="E13" s="74"/>
      <c r="G13" s="137" t="str">
        <f t="shared" si="0"/>
        <v/>
      </c>
      <c r="H13" s="73"/>
      <c r="I13" s="137" t="str">
        <f t="shared" si="0"/>
        <v/>
      </c>
      <c r="J13" s="73"/>
      <c r="K13" s="137" t="str">
        <f t="shared" si="0"/>
        <v/>
      </c>
      <c r="L13" s="73"/>
      <c r="M13" s="137" t="str">
        <f t="shared" si="0"/>
        <v/>
      </c>
      <c r="N13" s="73"/>
    </row>
    <row r="14" spans="1:14" x14ac:dyDescent="0.35">
      <c r="A14" s="54"/>
      <c r="B14" s="51"/>
      <c r="C14" s="91"/>
      <c r="D14" s="71"/>
      <c r="E14" s="72"/>
      <c r="G14" s="51" t="str">
        <f t="shared" si="0"/>
        <v/>
      </c>
      <c r="H14" s="71"/>
      <c r="I14" s="51" t="str">
        <f t="shared" si="0"/>
        <v/>
      </c>
      <c r="J14" s="71"/>
      <c r="K14" s="51" t="str">
        <f t="shared" si="0"/>
        <v/>
      </c>
      <c r="L14" s="71"/>
      <c r="M14" s="51" t="str">
        <f t="shared" si="0"/>
        <v/>
      </c>
      <c r="N14" s="71"/>
    </row>
    <row r="15" spans="1:14" x14ac:dyDescent="0.35">
      <c r="A15" s="54"/>
      <c r="B15" s="51"/>
      <c r="C15" s="91"/>
      <c r="D15" s="71"/>
      <c r="E15" s="72"/>
      <c r="G15" s="51" t="str">
        <f t="shared" si="0"/>
        <v/>
      </c>
      <c r="H15" s="71"/>
      <c r="I15" s="51" t="str">
        <f t="shared" si="0"/>
        <v/>
      </c>
      <c r="J15" s="71"/>
      <c r="K15" s="51" t="str">
        <f t="shared" si="0"/>
        <v/>
      </c>
      <c r="L15" s="71"/>
      <c r="M15" s="51" t="str">
        <f t="shared" si="0"/>
        <v/>
      </c>
      <c r="N15" s="71"/>
    </row>
    <row r="16" spans="1:14" x14ac:dyDescent="0.35">
      <c r="A16" s="54"/>
      <c r="B16" s="51"/>
      <c r="C16" s="91"/>
      <c r="D16" s="71"/>
      <c r="E16" s="72"/>
      <c r="G16" s="51" t="str">
        <f t="shared" si="0"/>
        <v/>
      </c>
      <c r="H16" s="71"/>
      <c r="I16" s="51" t="str">
        <f t="shared" si="0"/>
        <v/>
      </c>
      <c r="J16" s="71"/>
      <c r="K16" s="51" t="str">
        <f t="shared" si="0"/>
        <v/>
      </c>
      <c r="L16" s="71"/>
      <c r="M16" s="51" t="str">
        <f t="shared" si="0"/>
        <v/>
      </c>
      <c r="N16" s="71"/>
    </row>
    <row r="17" spans="1:14" s="143" customFormat="1" ht="17.25" thickBot="1" x14ac:dyDescent="0.4">
      <c r="A17" s="238" t="s">
        <v>39</v>
      </c>
      <c r="B17" s="234">
        <f>SUBTOTAL(9,B$7:B16)</f>
        <v>0</v>
      </c>
      <c r="C17" s="93"/>
      <c r="D17" s="75"/>
      <c r="E17" s="76"/>
      <c r="G17" s="234">
        <f>SUBTOTAL(9,G$7:G16)</f>
        <v>0</v>
      </c>
      <c r="H17" s="75"/>
      <c r="I17" s="234">
        <f>SUBTOTAL(9,I$7:I16)</f>
        <v>0</v>
      </c>
      <c r="J17" s="75"/>
      <c r="K17" s="234">
        <f>SUBTOTAL(9,K$7:K16)</f>
        <v>0</v>
      </c>
      <c r="L17" s="75"/>
      <c r="M17" s="234">
        <f>SUBTOTAL(9,M$7:M16)</f>
        <v>0</v>
      </c>
      <c r="N17" s="75"/>
    </row>
    <row r="18" spans="1:14" ht="17.25" thickTop="1" x14ac:dyDescent="0.35">
      <c r="A18" s="106" t="s">
        <v>4</v>
      </c>
      <c r="B18" s="125">
        <f>ROUNDDOWN(-B17*C18,0)</f>
        <v>0</v>
      </c>
      <c r="C18" s="95">
        <f>'損害一覧(人損)'!C66</f>
        <v>0</v>
      </c>
      <c r="D18" s="77"/>
      <c r="E18" s="78"/>
      <c r="G18" s="241">
        <f>ROUNDDOWN(-G17*H18,0)</f>
        <v>0</v>
      </c>
      <c r="H18" s="245">
        <f>$C18</f>
        <v>0</v>
      </c>
      <c r="I18" s="241">
        <f>ROUNDDOWN(-I17*J18,0)</f>
        <v>0</v>
      </c>
      <c r="J18" s="245">
        <f>$C18</f>
        <v>0</v>
      </c>
      <c r="K18" s="241">
        <f>ROUNDDOWN(-K17*L18,0)</f>
        <v>0</v>
      </c>
      <c r="L18" s="245">
        <f>$C18</f>
        <v>0</v>
      </c>
      <c r="M18" s="241">
        <f>ROUNDDOWN(-M17*N18,0)</f>
        <v>0</v>
      </c>
      <c r="N18" s="245">
        <f>$C18</f>
        <v>0</v>
      </c>
    </row>
    <row r="19" spans="1:14" s="143" customFormat="1" ht="17.25" thickBot="1" x14ac:dyDescent="0.4">
      <c r="A19" s="238" t="s">
        <v>101</v>
      </c>
      <c r="B19" s="234">
        <f>SUBTOTAL(9,B$7:B18)</f>
        <v>0</v>
      </c>
      <c r="C19" s="93"/>
      <c r="D19" s="75"/>
      <c r="E19" s="76"/>
      <c r="G19" s="234">
        <f>SUBTOTAL(9,G$7:G18)</f>
        <v>0</v>
      </c>
      <c r="H19" s="75"/>
      <c r="I19" s="234">
        <f>SUBTOTAL(9,I$7:I18)</f>
        <v>0</v>
      </c>
      <c r="J19" s="75"/>
      <c r="K19" s="234">
        <f>SUBTOTAL(9,K$7:K18)</f>
        <v>0</v>
      </c>
      <c r="L19" s="75"/>
      <c r="M19" s="234">
        <f>SUBTOTAL(9,M$7:M18)</f>
        <v>0</v>
      </c>
      <c r="N19" s="75"/>
    </row>
    <row r="20" spans="1:14" ht="17.25" thickTop="1" x14ac:dyDescent="0.35">
      <c r="A20" s="106" t="s">
        <v>58</v>
      </c>
      <c r="B20" s="229">
        <f>SUBTOTAL(9,B21:B24)</f>
        <v>0</v>
      </c>
      <c r="C20" s="89"/>
      <c r="D20" s="67"/>
      <c r="E20" s="68"/>
      <c r="G20" s="229">
        <f>SUBTOTAL(9,G21:G24)</f>
        <v>0</v>
      </c>
      <c r="H20" s="67"/>
      <c r="I20" s="229">
        <f>SUBTOTAL(9,I21:I24)</f>
        <v>0</v>
      </c>
      <c r="J20" s="67"/>
      <c r="K20" s="229">
        <f>SUBTOTAL(9,K21:K24)</f>
        <v>0</v>
      </c>
      <c r="L20" s="67"/>
      <c r="M20" s="229">
        <f>SUBTOTAL(9,M21:M24)</f>
        <v>0</v>
      </c>
      <c r="N20" s="67"/>
    </row>
    <row r="21" spans="1:14" s="235" customFormat="1" x14ac:dyDescent="0.35">
      <c r="A21" s="170" t="s">
        <v>99</v>
      </c>
      <c r="B21" s="154"/>
      <c r="C21" s="91"/>
      <c r="D21" s="149"/>
      <c r="E21" s="72"/>
      <c r="G21" s="154" t="str">
        <f>IF($B21="","",$B21)</f>
        <v/>
      </c>
      <c r="H21" s="71"/>
      <c r="I21" s="154" t="str">
        <f>IF($B21="","",$B21)</f>
        <v/>
      </c>
      <c r="J21" s="71"/>
      <c r="K21" s="154" t="str">
        <f>IF($B21="","",$B21)</f>
        <v/>
      </c>
      <c r="L21" s="71"/>
      <c r="M21" s="154" t="str">
        <f>IF($B21="","",$B21)</f>
        <v/>
      </c>
      <c r="N21" s="71"/>
    </row>
    <row r="22" spans="1:14" s="235" customFormat="1" x14ac:dyDescent="0.35">
      <c r="A22" s="156" t="s">
        <v>100</v>
      </c>
      <c r="B22" s="154"/>
      <c r="C22" s="91"/>
      <c r="D22" s="149"/>
      <c r="E22" s="72"/>
      <c r="G22" s="154" t="str">
        <f>IF($B22="","",$B22)</f>
        <v/>
      </c>
      <c r="H22" s="71"/>
      <c r="I22" s="154" t="str">
        <f>IF($B22="","",$B22)</f>
        <v/>
      </c>
      <c r="J22" s="71"/>
      <c r="K22" s="154" t="str">
        <f>IF($B22="","",$B22)</f>
        <v/>
      </c>
      <c r="L22" s="71"/>
      <c r="M22" s="154" t="str">
        <f>IF($B22="","",$B22)</f>
        <v/>
      </c>
      <c r="N22" s="71"/>
    </row>
    <row r="23" spans="1:14" s="235" customFormat="1" x14ac:dyDescent="0.35">
      <c r="A23" s="156"/>
      <c r="B23" s="154"/>
      <c r="C23" s="91"/>
      <c r="D23" s="149"/>
      <c r="E23" s="72"/>
      <c r="G23" s="154" t="str">
        <f>IF($B23="","",$B23)</f>
        <v/>
      </c>
      <c r="H23" s="71"/>
      <c r="I23" s="154" t="str">
        <f>IF($B23="","",$B23)</f>
        <v/>
      </c>
      <c r="J23" s="71"/>
      <c r="K23" s="154" t="str">
        <f>IF($B23="","",$B23)</f>
        <v/>
      </c>
      <c r="L23" s="71"/>
      <c r="M23" s="154" t="str">
        <f>IF($B23="","",$B23)</f>
        <v/>
      </c>
      <c r="N23" s="71"/>
    </row>
    <row r="24" spans="1:14" s="235" customFormat="1" x14ac:dyDescent="0.35">
      <c r="A24" s="158"/>
      <c r="B24" s="154"/>
      <c r="C24" s="159"/>
      <c r="D24" s="151"/>
      <c r="E24" s="216"/>
      <c r="G24" s="154" t="str">
        <f>IF($B24="","",$B24)</f>
        <v/>
      </c>
      <c r="H24" s="246"/>
      <c r="I24" s="154" t="str">
        <f>IF($B24="","",$B24)</f>
        <v/>
      </c>
      <c r="J24" s="246"/>
      <c r="K24" s="154" t="str">
        <f>IF($B24="","",$B24)</f>
        <v/>
      </c>
      <c r="L24" s="246"/>
      <c r="M24" s="154" t="str">
        <f>IF($B24="","",$B24)</f>
        <v/>
      </c>
      <c r="N24" s="246"/>
    </row>
    <row r="25" spans="1:14" s="143" customFormat="1" ht="17.25" thickBot="1" x14ac:dyDescent="0.4">
      <c r="A25" s="238" t="s">
        <v>61</v>
      </c>
      <c r="B25" s="234">
        <f>SUBTOTAL(9,B$7:B24)</f>
        <v>0</v>
      </c>
      <c r="C25" s="93"/>
      <c r="D25" s="75"/>
      <c r="E25" s="76"/>
      <c r="G25" s="234">
        <f>SUBTOTAL(9,G$7:G24)</f>
        <v>0</v>
      </c>
      <c r="H25" s="75"/>
      <c r="I25" s="234">
        <f>SUBTOTAL(9,I$7:I24)</f>
        <v>0</v>
      </c>
      <c r="J25" s="75"/>
      <c r="K25" s="234">
        <f>SUBTOTAL(9,K$7:K24)</f>
        <v>0</v>
      </c>
      <c r="L25" s="75"/>
      <c r="M25" s="234">
        <f>SUBTOTAL(9,M$7:M24)</f>
        <v>0</v>
      </c>
      <c r="N25" s="75"/>
    </row>
    <row r="26" spans="1:14" s="143" customFormat="1" ht="17.25" thickTop="1" x14ac:dyDescent="0.35">
      <c r="A26" s="52" t="s">
        <v>95</v>
      </c>
      <c r="B26" s="53"/>
      <c r="C26" s="89"/>
      <c r="D26" s="67"/>
      <c r="E26" s="68"/>
      <c r="G26" s="53" t="str">
        <f>IF($B26="","",$B26)</f>
        <v/>
      </c>
      <c r="H26" s="67"/>
      <c r="I26" s="53" t="str">
        <f>IF($B26="","",$B26)</f>
        <v/>
      </c>
      <c r="J26" s="67"/>
      <c r="K26" s="53" t="str">
        <f>IF($B26="","",$B26)</f>
        <v/>
      </c>
      <c r="L26" s="67"/>
      <c r="M26" s="53" t="str">
        <f>IF($B26="","",$B26)</f>
        <v/>
      </c>
      <c r="N26" s="67"/>
    </row>
    <row r="27" spans="1:14" s="143" customFormat="1" x14ac:dyDescent="0.35">
      <c r="A27" s="54"/>
      <c r="B27" s="51"/>
      <c r="C27" s="91"/>
      <c r="D27" s="71"/>
      <c r="E27" s="72"/>
      <c r="G27" s="51" t="str">
        <f>IF($B27="","",$B27)</f>
        <v/>
      </c>
      <c r="H27" s="71"/>
      <c r="I27" s="51" t="str">
        <f>IF($B27="","",$B27)</f>
        <v/>
      </c>
      <c r="J27" s="71"/>
      <c r="K27" s="51" t="str">
        <f>IF($B27="","",$B27)</f>
        <v/>
      </c>
      <c r="L27" s="71"/>
      <c r="M27" s="51" t="str">
        <f>IF($B27="","",$B27)</f>
        <v/>
      </c>
      <c r="N27" s="71"/>
    </row>
    <row r="28" spans="1:14" ht="17.25" thickBot="1" x14ac:dyDescent="0.4">
      <c r="A28" s="165" t="s">
        <v>5</v>
      </c>
      <c r="B28" s="166"/>
      <c r="C28" s="167"/>
      <c r="D28" s="168"/>
      <c r="E28" s="169"/>
      <c r="G28" s="166" t="str">
        <f>IF($B28="","",$B28)</f>
        <v/>
      </c>
      <c r="H28" s="168"/>
      <c r="I28" s="166" t="str">
        <f>IF($B28="","",$B28)</f>
        <v/>
      </c>
      <c r="J28" s="168"/>
      <c r="K28" s="166" t="str">
        <f>IF($B28="","",$B28)</f>
        <v/>
      </c>
      <c r="L28" s="168"/>
      <c r="M28" s="166" t="str">
        <f>IF($B28="","",$B28)</f>
        <v/>
      </c>
      <c r="N28" s="168"/>
    </row>
    <row r="29" spans="1:14" s="144" customFormat="1" ht="17.25" thickTop="1" x14ac:dyDescent="0.35">
      <c r="A29" s="239" t="s">
        <v>6</v>
      </c>
      <c r="B29" s="233">
        <f>SUBTOTAL(9,B$7:B28)</f>
        <v>0</v>
      </c>
      <c r="C29" s="94"/>
      <c r="D29" s="79"/>
      <c r="E29" s="80"/>
      <c r="G29" s="233">
        <f>SUBTOTAL(9,G$7:G28)</f>
        <v>0</v>
      </c>
      <c r="H29" s="79"/>
      <c r="I29" s="233">
        <f>SUBTOTAL(9,I$7:I28)</f>
        <v>0</v>
      </c>
      <c r="J29" s="79"/>
      <c r="K29" s="233">
        <f>SUBTOTAL(9,K$7:K28)</f>
        <v>0</v>
      </c>
      <c r="L29" s="79"/>
      <c r="M29" s="233">
        <f>SUBTOTAL(9,M$7:M28)</f>
        <v>0</v>
      </c>
      <c r="N29" s="79"/>
    </row>
  </sheetData>
  <sheetProtection password="A326" sheet="1" formatCells="0" formatColumns="0" formatRows="0"/>
  <phoneticPr fontId="4"/>
  <conditionalFormatting sqref="A1:F1048576 O1:XFD1048576">
    <cfRule type="expression" dxfId="38" priority="20">
      <formula>CELL("protect",A1)=1</formula>
    </cfRule>
  </conditionalFormatting>
  <conditionalFormatting sqref="E1">
    <cfRule type="cellIs" dxfId="37" priority="19" operator="equal">
      <formula>"日付を記入してください（記入すると赤色が消えます）"</formula>
    </cfRule>
  </conditionalFormatting>
  <conditionalFormatting sqref="A6:E6 A17:E17 A19:E19 A25:E25 A29:E29">
    <cfRule type="expression" dxfId="36" priority="18">
      <formula>TRUE</formula>
    </cfRule>
  </conditionalFormatting>
  <conditionalFormatting sqref="G1:G1048576">
    <cfRule type="expression" dxfId="35" priority="17">
      <formula>CELL("protect",G1)=1</formula>
    </cfRule>
  </conditionalFormatting>
  <conditionalFormatting sqref="G6 G17 G19 G25 G29">
    <cfRule type="expression" dxfId="34" priority="16">
      <formula>TRUE</formula>
    </cfRule>
  </conditionalFormatting>
  <conditionalFormatting sqref="H1:H1048576">
    <cfRule type="expression" dxfId="33" priority="14">
      <formula>CELL("protect",H1)=1</formula>
    </cfRule>
  </conditionalFormatting>
  <conditionalFormatting sqref="H6 H17 H19 H25 H29">
    <cfRule type="expression" dxfId="32" priority="13">
      <formula>TRUE</formula>
    </cfRule>
  </conditionalFormatting>
  <conditionalFormatting sqref="I1:I1048576">
    <cfRule type="expression" dxfId="31" priority="12">
      <formula>CELL("protect",I1)=1</formula>
    </cfRule>
  </conditionalFormatting>
  <conditionalFormatting sqref="I6 I17 I19 I25 I29">
    <cfRule type="expression" dxfId="30" priority="11">
      <formula>TRUE</formula>
    </cfRule>
  </conditionalFormatting>
  <conditionalFormatting sqref="J1:J1048576">
    <cfRule type="expression" dxfId="29" priority="10">
      <formula>CELL("protect",J1)=1</formula>
    </cfRule>
  </conditionalFormatting>
  <conditionalFormatting sqref="J6 J17 J19 J25 J29">
    <cfRule type="expression" dxfId="28" priority="9">
      <formula>TRUE</formula>
    </cfRule>
  </conditionalFormatting>
  <conditionalFormatting sqref="K1:K1048576">
    <cfRule type="expression" dxfId="27" priority="8">
      <formula>CELL("protect",K1)=1</formula>
    </cfRule>
  </conditionalFormatting>
  <conditionalFormatting sqref="K6 K17 K19 K25 K29">
    <cfRule type="expression" dxfId="26" priority="7">
      <formula>TRUE</formula>
    </cfRule>
  </conditionalFormatting>
  <conditionalFormatting sqref="L1:L1048576">
    <cfRule type="expression" dxfId="25" priority="6">
      <formula>CELL("protect",L1)=1</formula>
    </cfRule>
  </conditionalFormatting>
  <conditionalFormatting sqref="L6 L17 L19 L25 L29">
    <cfRule type="expression" dxfId="24" priority="5">
      <formula>TRUE</formula>
    </cfRule>
  </conditionalFormatting>
  <conditionalFormatting sqref="M1:M1048576">
    <cfRule type="expression" dxfId="23" priority="4">
      <formula>CELL("protect",M1)=1</formula>
    </cfRule>
  </conditionalFormatting>
  <conditionalFormatting sqref="M6 M17 M19 M25 M29">
    <cfRule type="expression" dxfId="22" priority="3">
      <formula>TRUE</formula>
    </cfRule>
  </conditionalFormatting>
  <conditionalFormatting sqref="N1:N1048576">
    <cfRule type="expression" dxfId="21" priority="2">
      <formula>CELL("protect",N1)=1</formula>
    </cfRule>
  </conditionalFormatting>
  <conditionalFormatting sqref="N6 N17 N19 N25 N29">
    <cfRule type="expression" dxfId="20" priority="1">
      <formula>TRUE</formula>
    </cfRule>
  </conditionalFormatting>
  <dataValidations count="2">
    <dataValidation type="whole" operator="lessThanOrEqual" allowBlank="1" showInputMessage="1" showErrorMessage="1" error="0又は負の整数を入力してください。" sqref="B21:B24 G21:G24 I21:I24 K21:K24 M21:M24">
      <formula1>0</formula1>
    </dataValidation>
    <dataValidation type="list" allowBlank="1" showInputMessage="1" sqref="E2">
      <formula1>"原告代理人,原告ら代理人,被告代理人,被告ら代理人"</formula1>
    </dataValidation>
  </dataValidations>
  <printOptions horizontalCentered="1"/>
  <pageMargins left="0.47244094488188981" right="0.43307086614173229" top="0.98425196850393704" bottom="0.39370078740157483" header="0.51181102362204722" footer="0.51181102362204722"/>
  <pageSetup paperSize="9" fitToHeight="0" orientation="landscape"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14:formula1>
            <xm:f>OFFSET(list!$G$3,,,COUNTA(list!$G:$G)-1)</xm:f>
          </x14:formula1>
          <xm:sqref>A7:A16</xm:sqref>
        </x14:dataValidation>
        <x14:dataValidation type="list" allowBlank="1" showInputMessage="1">
          <x14:formula1>
            <xm:f>OFFSET(list!$H$3,,,COUNTA(list!$H:$H)-1)</xm:f>
          </x14:formula1>
          <xm:sqref>A21:A24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
  <sheetViews>
    <sheetView zoomScaleNormal="100" workbookViewId="0">
      <selection activeCell="Y21" sqref="Y21"/>
    </sheetView>
  </sheetViews>
  <sheetFormatPr defaultColWidth="8.875" defaultRowHeight="16.5" x14ac:dyDescent="0.35"/>
  <cols>
    <col min="1" max="5" width="15.625" style="1" customWidth="1"/>
    <col min="6" max="6" width="3.625" style="1" customWidth="1"/>
    <col min="7" max="11" width="15.625" style="1" hidden="1" customWidth="1"/>
    <col min="12" max="12" width="3.625" style="1" hidden="1" customWidth="1"/>
    <col min="13" max="17" width="15.625" style="1" hidden="1" customWidth="1"/>
    <col min="18" max="18" width="3.625" style="1" hidden="1" customWidth="1"/>
    <col min="19" max="23" width="15.625" style="1" hidden="1" customWidth="1"/>
    <col min="24" max="16384" width="8.875" style="1"/>
  </cols>
  <sheetData>
    <row r="1" spans="1:23" ht="24" x14ac:dyDescent="0.35">
      <c r="A1" s="264" t="s">
        <v>174</v>
      </c>
      <c r="B1" s="134"/>
      <c r="C1" s="134"/>
      <c r="D1" s="134"/>
      <c r="E1" s="134"/>
      <c r="G1" s="264" t="s">
        <v>175</v>
      </c>
      <c r="H1" s="134"/>
      <c r="I1" s="134"/>
      <c r="J1" s="134"/>
      <c r="K1" s="134"/>
      <c r="M1" s="264" t="s">
        <v>176</v>
      </c>
      <c r="N1" s="134"/>
      <c r="O1" s="134"/>
      <c r="P1" s="134"/>
      <c r="Q1" s="134"/>
      <c r="S1" s="264" t="s">
        <v>177</v>
      </c>
      <c r="T1" s="134"/>
      <c r="U1" s="134"/>
      <c r="V1" s="134"/>
      <c r="W1" s="134"/>
    </row>
    <row r="3" spans="1:23" x14ac:dyDescent="0.35">
      <c r="A3" s="44" t="s">
        <v>69</v>
      </c>
      <c r="C3" s="2">
        <f>'損害一覧(人損)'!$H$66</f>
        <v>0</v>
      </c>
      <c r="G3" s="44" t="s">
        <v>69</v>
      </c>
      <c r="I3" s="2">
        <f>'損害一覧(人損)'!$J$66</f>
        <v>0</v>
      </c>
      <c r="M3" s="44" t="s">
        <v>69</v>
      </c>
      <c r="O3" s="2">
        <f>'損害一覧(人損)'!$L$66</f>
        <v>0</v>
      </c>
      <c r="S3" s="44" t="s">
        <v>69</v>
      </c>
      <c r="U3" s="2">
        <f>'損害一覧(人損)'!$N$66</f>
        <v>0</v>
      </c>
    </row>
    <row r="4" spans="1:23" s="6" customFormat="1" x14ac:dyDescent="0.35">
      <c r="A4" s="3" t="s">
        <v>30</v>
      </c>
      <c r="B4" s="112" t="s">
        <v>62</v>
      </c>
      <c r="C4" s="4" t="s">
        <v>63</v>
      </c>
      <c r="D4" s="4" t="s">
        <v>70</v>
      </c>
      <c r="E4" s="5" t="s">
        <v>71</v>
      </c>
      <c r="G4" s="3" t="s">
        <v>30</v>
      </c>
      <c r="H4" s="112" t="s">
        <v>62</v>
      </c>
      <c r="I4" s="4" t="s">
        <v>63</v>
      </c>
      <c r="J4" s="4" t="s">
        <v>70</v>
      </c>
      <c r="K4" s="5" t="s">
        <v>71</v>
      </c>
      <c r="M4" s="3" t="s">
        <v>30</v>
      </c>
      <c r="N4" s="112" t="s">
        <v>62</v>
      </c>
      <c r="O4" s="4" t="s">
        <v>63</v>
      </c>
      <c r="P4" s="4" t="s">
        <v>70</v>
      </c>
      <c r="Q4" s="5" t="s">
        <v>71</v>
      </c>
      <c r="S4" s="3" t="s">
        <v>30</v>
      </c>
      <c r="T4" s="112" t="s">
        <v>62</v>
      </c>
      <c r="U4" s="4" t="s">
        <v>63</v>
      </c>
      <c r="V4" s="4" t="s">
        <v>70</v>
      </c>
      <c r="W4" s="5" t="s">
        <v>71</v>
      </c>
    </row>
    <row r="5" spans="1:23" s="9" customFormat="1" x14ac:dyDescent="0.35">
      <c r="A5" s="118" t="s">
        <v>75</v>
      </c>
      <c r="B5" s="113">
        <f>'損害一覧(人損)'!$G$39</f>
        <v>79000</v>
      </c>
      <c r="C5" s="275">
        <f>ROUNDDOWN(B5*(1-C$3),0)</f>
        <v>79000</v>
      </c>
      <c r="D5" s="7">
        <f>SUMIF($C$11:$C$18,$A5,$D$11:$D$18)</f>
        <v>0</v>
      </c>
      <c r="E5" s="8">
        <f>MIN(C5,D5)</f>
        <v>0</v>
      </c>
      <c r="G5" s="118" t="s">
        <v>75</v>
      </c>
      <c r="H5" s="113">
        <f>'損害一覧(人損)'!$I$39</f>
        <v>79000</v>
      </c>
      <c r="I5" s="275">
        <f>ROUNDDOWN(H5*(1-I$3),0)</f>
        <v>79000</v>
      </c>
      <c r="J5" s="7">
        <f>SUMIF($I$11:$I$18,$G5,$J$11:$J$18)</f>
        <v>0</v>
      </c>
      <c r="K5" s="8">
        <f>MIN(I5,J5)</f>
        <v>0</v>
      </c>
      <c r="M5" s="118" t="s">
        <v>75</v>
      </c>
      <c r="N5" s="113">
        <f>'損害一覧(人損)'!$K$39</f>
        <v>79000</v>
      </c>
      <c r="O5" s="275">
        <f>ROUNDDOWN(N5*(1-O$3),0)</f>
        <v>79000</v>
      </c>
      <c r="P5" s="7">
        <f>SUMIF($O$11:$O$18,$M5,$P$11:$P$18)</f>
        <v>0</v>
      </c>
      <c r="Q5" s="8">
        <f>MIN(O5,P5)</f>
        <v>0</v>
      </c>
      <c r="S5" s="118" t="s">
        <v>75</v>
      </c>
      <c r="T5" s="113">
        <f>'損害一覧(人損)'!$M$39</f>
        <v>79000</v>
      </c>
      <c r="U5" s="275">
        <f>ROUNDDOWN(T5*(1-U$3),0)</f>
        <v>79000</v>
      </c>
      <c r="V5" s="7">
        <f>SUMIF($U$11:$U$18,$S5,$V$11:$V$18)</f>
        <v>0</v>
      </c>
      <c r="W5" s="8">
        <f>MIN(U5,V5)</f>
        <v>0</v>
      </c>
    </row>
    <row r="6" spans="1:23" s="9" customFormat="1" x14ac:dyDescent="0.35">
      <c r="A6" s="119" t="s">
        <v>41</v>
      </c>
      <c r="B6" s="114">
        <f>'損害一覧(人損)'!$G$44</f>
        <v>0</v>
      </c>
      <c r="C6" s="276">
        <f>ROUNDDOWN(B6*(1-C$3),0)</f>
        <v>0</v>
      </c>
      <c r="D6" s="10">
        <f>SUMIF($C$11:$C$18,$A6,$D$11:$D$18)</f>
        <v>0</v>
      </c>
      <c r="E6" s="11">
        <f>MIN(C6,D6)</f>
        <v>0</v>
      </c>
      <c r="G6" s="119" t="s">
        <v>41</v>
      </c>
      <c r="H6" s="114">
        <f>'損害一覧(人損)'!$I$44</f>
        <v>0</v>
      </c>
      <c r="I6" s="276">
        <f>ROUNDDOWN(H6*(1-I$3),0)</f>
        <v>0</v>
      </c>
      <c r="J6" s="10">
        <f>SUMIF($I$11:$I$18,$G6,$J$11:$J$18)</f>
        <v>0</v>
      </c>
      <c r="K6" s="11">
        <f>MIN(I6,J6)</f>
        <v>0</v>
      </c>
      <c r="M6" s="119" t="s">
        <v>41</v>
      </c>
      <c r="N6" s="114">
        <f>'損害一覧(人損)'!$K$44</f>
        <v>0</v>
      </c>
      <c r="O6" s="276">
        <f>ROUNDDOWN(N6*(1-O$3),0)</f>
        <v>0</v>
      </c>
      <c r="P6" s="10">
        <f>SUMIF($O$11:$O$18,$M6,$P$11:$P$18)</f>
        <v>0</v>
      </c>
      <c r="Q6" s="11">
        <f>MIN(O6,P6)</f>
        <v>0</v>
      </c>
      <c r="S6" s="119" t="s">
        <v>41</v>
      </c>
      <c r="T6" s="114">
        <f>'損害一覧(人損)'!$M$44</f>
        <v>0</v>
      </c>
      <c r="U6" s="276">
        <f>ROUNDDOWN(T6*(1-U$3),0)</f>
        <v>0</v>
      </c>
      <c r="V6" s="10">
        <f>SUMIF($U$11:$U$18,$S6,$V$11:$V$18)</f>
        <v>0</v>
      </c>
      <c r="W6" s="11">
        <f>MIN(U6,V6)</f>
        <v>0</v>
      </c>
    </row>
    <row r="7" spans="1:23" s="9" customFormat="1" x14ac:dyDescent="0.35">
      <c r="A7" s="120" t="s">
        <v>76</v>
      </c>
      <c r="B7" s="115">
        <f>'損害一覧(人損)'!$G$60</f>
        <v>0</v>
      </c>
      <c r="C7" s="277">
        <f>ROUNDDOWN(B7*(1-C$3),0)</f>
        <v>0</v>
      </c>
      <c r="D7" s="31">
        <f>SUMIF($C$11:$C$18,$A7,$D$11:$D$18)</f>
        <v>0</v>
      </c>
      <c r="E7" s="32">
        <f>MIN(C7,D7)</f>
        <v>0</v>
      </c>
      <c r="G7" s="120" t="s">
        <v>76</v>
      </c>
      <c r="H7" s="115">
        <f>'損害一覧(人損)'!$I$60</f>
        <v>0</v>
      </c>
      <c r="I7" s="277">
        <f>ROUNDDOWN(H7*(1-I$3),0)</f>
        <v>0</v>
      </c>
      <c r="J7" s="31">
        <f>SUMIF($I$11:$I$18,$G7,$J$11:$J$18)</f>
        <v>0</v>
      </c>
      <c r="K7" s="32">
        <f>MIN(I7,J7)</f>
        <v>0</v>
      </c>
      <c r="M7" s="120" t="s">
        <v>76</v>
      </c>
      <c r="N7" s="115">
        <f>'損害一覧(人損)'!$K$60</f>
        <v>0</v>
      </c>
      <c r="O7" s="277">
        <f>ROUNDDOWN(N7*(1-O$3),0)</f>
        <v>0</v>
      </c>
      <c r="P7" s="31">
        <f>SUMIF($O$11:$O$18,$M7,$P$11:$P$18)</f>
        <v>0</v>
      </c>
      <c r="Q7" s="32">
        <f>MIN(O7,P7)</f>
        <v>0</v>
      </c>
      <c r="S7" s="120" t="s">
        <v>76</v>
      </c>
      <c r="T7" s="115">
        <f>'損害一覧(人損)'!$M$60</f>
        <v>0</v>
      </c>
      <c r="U7" s="277">
        <f>ROUNDDOWN(T7*(1-U$3),0)</f>
        <v>0</v>
      </c>
      <c r="V7" s="31">
        <f>SUMIF($U$11:$U$18,$S7,$V$11:$V$18)</f>
        <v>0</v>
      </c>
      <c r="W7" s="32">
        <f>MIN(U7,V7)</f>
        <v>0</v>
      </c>
    </row>
    <row r="8" spans="1:23" s="9" customFormat="1" x14ac:dyDescent="0.35">
      <c r="A8" s="117" t="s">
        <v>45</v>
      </c>
      <c r="B8" s="116"/>
      <c r="C8" s="12"/>
      <c r="D8" s="13">
        <f>SUM(D5:D7)</f>
        <v>0</v>
      </c>
      <c r="E8" s="14">
        <f>SUM(E5:E7)</f>
        <v>0</v>
      </c>
      <c r="G8" s="117" t="s">
        <v>45</v>
      </c>
      <c r="H8" s="116"/>
      <c r="I8" s="12"/>
      <c r="J8" s="13">
        <f>SUM(J5:J7)</f>
        <v>0</v>
      </c>
      <c r="K8" s="14">
        <f>SUM(K5:K7)</f>
        <v>0</v>
      </c>
      <c r="M8" s="117" t="s">
        <v>45</v>
      </c>
      <c r="N8" s="116"/>
      <c r="O8" s="12"/>
      <c r="P8" s="13">
        <f>SUM(P5:P7)</f>
        <v>0</v>
      </c>
      <c r="Q8" s="14">
        <f>SUM(Q5:Q7)</f>
        <v>0</v>
      </c>
      <c r="S8" s="117" t="s">
        <v>45</v>
      </c>
      <c r="T8" s="116"/>
      <c r="U8" s="12"/>
      <c r="V8" s="13">
        <f>SUM(V5:V7)</f>
        <v>0</v>
      </c>
      <c r="W8" s="14">
        <f>SUM(W5:W7)</f>
        <v>0</v>
      </c>
    </row>
    <row r="9" spans="1:23" s="9" customFormat="1" x14ac:dyDescent="0.35">
      <c r="B9" s="15"/>
      <c r="C9" s="16"/>
      <c r="H9" s="15"/>
      <c r="I9" s="16"/>
      <c r="N9" s="15"/>
      <c r="O9" s="16"/>
      <c r="T9" s="15"/>
      <c r="U9" s="16"/>
    </row>
    <row r="10" spans="1:23" s="9" customFormat="1" x14ac:dyDescent="0.35">
      <c r="A10" s="33" t="s">
        <v>74</v>
      </c>
      <c r="B10" s="107" t="s">
        <v>73</v>
      </c>
      <c r="C10" s="107" t="s">
        <v>77</v>
      </c>
      <c r="D10" s="4" t="s">
        <v>27</v>
      </c>
      <c r="E10" s="5" t="s">
        <v>33</v>
      </c>
      <c r="G10" s="33" t="s">
        <v>74</v>
      </c>
      <c r="H10" s="107" t="s">
        <v>73</v>
      </c>
      <c r="I10" s="107" t="s">
        <v>77</v>
      </c>
      <c r="J10" s="4" t="s">
        <v>27</v>
      </c>
      <c r="K10" s="5" t="s">
        <v>33</v>
      </c>
      <c r="M10" s="33" t="s">
        <v>74</v>
      </c>
      <c r="N10" s="107" t="s">
        <v>73</v>
      </c>
      <c r="O10" s="107" t="s">
        <v>77</v>
      </c>
      <c r="P10" s="4" t="s">
        <v>27</v>
      </c>
      <c r="Q10" s="5" t="s">
        <v>33</v>
      </c>
      <c r="S10" s="33" t="s">
        <v>74</v>
      </c>
      <c r="T10" s="107" t="s">
        <v>73</v>
      </c>
      <c r="U10" s="107" t="s">
        <v>77</v>
      </c>
      <c r="V10" s="4" t="s">
        <v>27</v>
      </c>
      <c r="W10" s="5" t="s">
        <v>33</v>
      </c>
    </row>
    <row r="11" spans="1:23" s="9" customFormat="1" x14ac:dyDescent="0.35">
      <c r="A11" s="37" t="s">
        <v>78</v>
      </c>
      <c r="B11" s="108" t="s">
        <v>64</v>
      </c>
      <c r="C11" s="108" t="s">
        <v>75</v>
      </c>
      <c r="D11" s="46" t="str">
        <f>IF(費目拘束!$D11="","",費目拘束!$D11)</f>
        <v/>
      </c>
      <c r="E11" s="260" t="str">
        <f>IF(費目拘束!$E11="","",費目拘束!$E11)</f>
        <v/>
      </c>
      <c r="G11" s="37" t="s">
        <v>78</v>
      </c>
      <c r="H11" s="108" t="s">
        <v>64</v>
      </c>
      <c r="I11" s="108" t="s">
        <v>75</v>
      </c>
      <c r="J11" s="46" t="str">
        <f>IF(費目拘束!$D11="","",費目拘束!$D11)</f>
        <v/>
      </c>
      <c r="K11" s="260" t="str">
        <f>IF(費目拘束!$E11="","",費目拘束!$E11)</f>
        <v/>
      </c>
      <c r="M11" s="37" t="s">
        <v>78</v>
      </c>
      <c r="N11" s="108" t="s">
        <v>64</v>
      </c>
      <c r="O11" s="108" t="s">
        <v>75</v>
      </c>
      <c r="P11" s="46" t="str">
        <f>IF(費目拘束!$D11="","",費目拘束!$D11)</f>
        <v/>
      </c>
      <c r="Q11" s="260" t="str">
        <f>IF(費目拘束!$E11="","",費目拘束!$E11)</f>
        <v/>
      </c>
      <c r="S11" s="37" t="s">
        <v>78</v>
      </c>
      <c r="T11" s="108" t="s">
        <v>64</v>
      </c>
      <c r="U11" s="108" t="s">
        <v>75</v>
      </c>
      <c r="V11" s="46" t="str">
        <f>IF(費目拘束!$D11="","",費目拘束!$D11)</f>
        <v/>
      </c>
      <c r="W11" s="260" t="str">
        <f>IF(費目拘束!$E11="","",費目拘束!$E11)</f>
        <v/>
      </c>
    </row>
    <row r="12" spans="1:23" s="9" customFormat="1" x14ac:dyDescent="0.35">
      <c r="A12" s="37" t="s">
        <v>184</v>
      </c>
      <c r="B12" s="109" t="s">
        <v>65</v>
      </c>
      <c r="C12" s="109" t="s">
        <v>76</v>
      </c>
      <c r="D12" s="47" t="str">
        <f>IF(費目拘束!$D12="","",費目拘束!$D12)</f>
        <v/>
      </c>
      <c r="E12" s="261" t="str">
        <f>IF(費目拘束!$E12="","",費目拘束!$E12)</f>
        <v/>
      </c>
      <c r="G12" s="37" t="s">
        <v>78</v>
      </c>
      <c r="H12" s="109" t="s">
        <v>65</v>
      </c>
      <c r="I12" s="109" t="s">
        <v>76</v>
      </c>
      <c r="J12" s="47" t="str">
        <f>IF(費目拘束!$D12="","",費目拘束!$D12)</f>
        <v/>
      </c>
      <c r="K12" s="261" t="str">
        <f>IF(費目拘束!$E12="","",費目拘束!$E12)</f>
        <v/>
      </c>
      <c r="M12" s="37" t="s">
        <v>78</v>
      </c>
      <c r="N12" s="109" t="s">
        <v>65</v>
      </c>
      <c r="O12" s="109" t="s">
        <v>76</v>
      </c>
      <c r="P12" s="47" t="str">
        <f>IF(費目拘束!$D12="","",費目拘束!$D12)</f>
        <v/>
      </c>
      <c r="Q12" s="261" t="str">
        <f>IF(費目拘束!$E12="","",費目拘束!$E12)</f>
        <v/>
      </c>
      <c r="S12" s="37" t="s">
        <v>78</v>
      </c>
      <c r="T12" s="109" t="s">
        <v>65</v>
      </c>
      <c r="U12" s="109" t="s">
        <v>76</v>
      </c>
      <c r="V12" s="47" t="str">
        <f>IF(費目拘束!$D12="","",費目拘束!$D12)</f>
        <v/>
      </c>
      <c r="W12" s="261" t="str">
        <f>IF(費目拘束!$E12="","",費目拘束!$E12)</f>
        <v/>
      </c>
    </row>
    <row r="13" spans="1:23" s="9" customFormat="1" x14ac:dyDescent="0.35">
      <c r="A13" s="37" t="s">
        <v>184</v>
      </c>
      <c r="B13" s="109" t="s">
        <v>66</v>
      </c>
      <c r="C13" s="109" t="s">
        <v>76</v>
      </c>
      <c r="D13" s="47" t="str">
        <f>IF(費目拘束!$D13="","",費目拘束!$D13)</f>
        <v/>
      </c>
      <c r="E13" s="261" t="str">
        <f>IF(費目拘束!$E13="","",費目拘束!$E13)</f>
        <v/>
      </c>
      <c r="G13" s="37" t="s">
        <v>78</v>
      </c>
      <c r="H13" s="109" t="s">
        <v>66</v>
      </c>
      <c r="I13" s="109" t="s">
        <v>76</v>
      </c>
      <c r="J13" s="47" t="str">
        <f>IF(費目拘束!$D13="","",費目拘束!$D13)</f>
        <v/>
      </c>
      <c r="K13" s="261" t="str">
        <f>IF(費目拘束!$E13="","",費目拘束!$E13)</f>
        <v/>
      </c>
      <c r="M13" s="37" t="s">
        <v>78</v>
      </c>
      <c r="N13" s="109" t="s">
        <v>66</v>
      </c>
      <c r="O13" s="109" t="s">
        <v>76</v>
      </c>
      <c r="P13" s="47" t="str">
        <f>IF(費目拘束!$D13="","",費目拘束!$D13)</f>
        <v/>
      </c>
      <c r="Q13" s="261" t="str">
        <f>IF(費目拘束!$E13="","",費目拘束!$E13)</f>
        <v/>
      </c>
      <c r="S13" s="37" t="s">
        <v>78</v>
      </c>
      <c r="T13" s="109" t="s">
        <v>66</v>
      </c>
      <c r="U13" s="109" t="s">
        <v>76</v>
      </c>
      <c r="V13" s="47" t="str">
        <f>IF(費目拘束!$D13="","",費目拘束!$D13)</f>
        <v/>
      </c>
      <c r="W13" s="261" t="str">
        <f>IF(費目拘束!$E13="","",費目拘束!$E13)</f>
        <v/>
      </c>
    </row>
    <row r="14" spans="1:23" s="9" customFormat="1" x14ac:dyDescent="0.35">
      <c r="A14" s="37" t="s">
        <v>184</v>
      </c>
      <c r="B14" s="110" t="s">
        <v>68</v>
      </c>
      <c r="C14" s="110" t="s">
        <v>76</v>
      </c>
      <c r="D14" s="97" t="str">
        <f>IF(費目拘束!$D14="","",費目拘束!$D14)</f>
        <v/>
      </c>
      <c r="E14" s="261" t="str">
        <f>IF(費目拘束!$E14="","",費目拘束!$E14)</f>
        <v/>
      </c>
      <c r="G14" s="37" t="s">
        <v>78</v>
      </c>
      <c r="H14" s="110" t="s">
        <v>68</v>
      </c>
      <c r="I14" s="110" t="s">
        <v>76</v>
      </c>
      <c r="J14" s="97" t="str">
        <f>IF(費目拘束!$D14="","",費目拘束!$D14)</f>
        <v/>
      </c>
      <c r="K14" s="261" t="str">
        <f>IF(費目拘束!$E14="","",費目拘束!$E14)</f>
        <v/>
      </c>
      <c r="M14" s="37" t="s">
        <v>78</v>
      </c>
      <c r="N14" s="110" t="s">
        <v>68</v>
      </c>
      <c r="O14" s="110" t="s">
        <v>76</v>
      </c>
      <c r="P14" s="97" t="str">
        <f>IF(費目拘束!$D14="","",費目拘束!$D14)</f>
        <v/>
      </c>
      <c r="Q14" s="261" t="str">
        <f>IF(費目拘束!$E14="","",費目拘束!$E14)</f>
        <v/>
      </c>
      <c r="S14" s="37" t="s">
        <v>78</v>
      </c>
      <c r="T14" s="110" t="s">
        <v>68</v>
      </c>
      <c r="U14" s="110" t="s">
        <v>76</v>
      </c>
      <c r="V14" s="97" t="str">
        <f>IF(費目拘束!$D14="","",費目拘束!$D14)</f>
        <v/>
      </c>
      <c r="W14" s="261" t="str">
        <f>IF(費目拘束!$E14="","",費目拘束!$E14)</f>
        <v/>
      </c>
    </row>
    <row r="15" spans="1:23" s="9" customFormat="1" x14ac:dyDescent="0.35">
      <c r="A15" s="37" t="s">
        <v>184</v>
      </c>
      <c r="B15" s="110" t="s">
        <v>67</v>
      </c>
      <c r="C15" s="110" t="s">
        <v>41</v>
      </c>
      <c r="D15" s="97" t="str">
        <f>IF(費目拘束!$D15="","",費目拘束!$D15)</f>
        <v/>
      </c>
      <c r="E15" s="261" t="str">
        <f>IF(費目拘束!$E15="","",費目拘束!$E15)</f>
        <v/>
      </c>
      <c r="G15" s="37" t="s">
        <v>78</v>
      </c>
      <c r="H15" s="110" t="s">
        <v>67</v>
      </c>
      <c r="I15" s="110" t="s">
        <v>41</v>
      </c>
      <c r="J15" s="97" t="str">
        <f>IF(費目拘束!$D15="","",費目拘束!$D15)</f>
        <v/>
      </c>
      <c r="K15" s="261" t="str">
        <f>IF(費目拘束!$E15="","",費目拘束!$E15)</f>
        <v/>
      </c>
      <c r="M15" s="37" t="s">
        <v>78</v>
      </c>
      <c r="N15" s="110" t="s">
        <v>67</v>
      </c>
      <c r="O15" s="110" t="s">
        <v>41</v>
      </c>
      <c r="P15" s="97" t="str">
        <f>IF(費目拘束!$D15="","",費目拘束!$D15)</f>
        <v/>
      </c>
      <c r="Q15" s="261" t="str">
        <f>IF(費目拘束!$E15="","",費目拘束!$E15)</f>
        <v/>
      </c>
      <c r="S15" s="37" t="s">
        <v>78</v>
      </c>
      <c r="T15" s="110" t="s">
        <v>67</v>
      </c>
      <c r="U15" s="110" t="s">
        <v>41</v>
      </c>
      <c r="V15" s="97" t="str">
        <f>IF(費目拘束!$D15="","",費目拘束!$D15)</f>
        <v/>
      </c>
      <c r="W15" s="261" t="str">
        <f>IF(費目拘束!$E15="","",費目拘束!$E15)</f>
        <v/>
      </c>
    </row>
    <row r="16" spans="1:23" s="9" customFormat="1" x14ac:dyDescent="0.35">
      <c r="A16" s="96" t="s">
        <v>79</v>
      </c>
      <c r="B16" s="110" t="s">
        <v>80</v>
      </c>
      <c r="C16" s="110" t="s">
        <v>76</v>
      </c>
      <c r="D16" s="97" t="str">
        <f>IF(費目拘束!$D16="","",費目拘束!$D16)</f>
        <v/>
      </c>
      <c r="E16" s="261" t="str">
        <f>IF(費目拘束!$E16="","",費目拘束!$E16)</f>
        <v/>
      </c>
      <c r="G16" s="96" t="s">
        <v>79</v>
      </c>
      <c r="H16" s="110" t="s">
        <v>80</v>
      </c>
      <c r="I16" s="110" t="s">
        <v>76</v>
      </c>
      <c r="J16" s="97" t="str">
        <f>IF(費目拘束!$D16="","",費目拘束!$D16)</f>
        <v/>
      </c>
      <c r="K16" s="261" t="str">
        <f>IF(費目拘束!$E16="","",費目拘束!$E16)</f>
        <v/>
      </c>
      <c r="M16" s="96" t="s">
        <v>79</v>
      </c>
      <c r="N16" s="110" t="s">
        <v>80</v>
      </c>
      <c r="O16" s="110" t="s">
        <v>76</v>
      </c>
      <c r="P16" s="97" t="str">
        <f>IF(費目拘束!$D16="","",費目拘束!$D16)</f>
        <v/>
      </c>
      <c r="Q16" s="261" t="str">
        <f>IF(費目拘束!$E16="","",費目拘束!$E16)</f>
        <v/>
      </c>
      <c r="S16" s="96" t="s">
        <v>79</v>
      </c>
      <c r="T16" s="110" t="s">
        <v>80</v>
      </c>
      <c r="U16" s="110" t="s">
        <v>76</v>
      </c>
      <c r="V16" s="97" t="str">
        <f>IF(費目拘束!$D16="","",費目拘束!$D16)</f>
        <v/>
      </c>
      <c r="W16" s="261" t="str">
        <f>IF(費目拘束!$E16="","",費目拘束!$E16)</f>
        <v/>
      </c>
    </row>
    <row r="17" spans="1:23" s="9" customFormat="1" x14ac:dyDescent="0.35">
      <c r="A17" s="96" t="s">
        <v>81</v>
      </c>
      <c r="B17" s="110" t="s">
        <v>82</v>
      </c>
      <c r="C17" s="110" t="s">
        <v>76</v>
      </c>
      <c r="D17" s="97" t="str">
        <f>IF(費目拘束!$D17="","",費目拘束!$D17)</f>
        <v/>
      </c>
      <c r="E17" s="261" t="str">
        <f>IF(費目拘束!$E17="","",費目拘束!$E17)</f>
        <v/>
      </c>
      <c r="G17" s="96" t="s">
        <v>81</v>
      </c>
      <c r="H17" s="110" t="s">
        <v>82</v>
      </c>
      <c r="I17" s="110" t="s">
        <v>76</v>
      </c>
      <c r="J17" s="97" t="str">
        <f>IF(費目拘束!$D17="","",費目拘束!$D17)</f>
        <v/>
      </c>
      <c r="K17" s="261" t="str">
        <f>IF(費目拘束!$E17="","",費目拘束!$E17)</f>
        <v/>
      </c>
      <c r="M17" s="96" t="s">
        <v>81</v>
      </c>
      <c r="N17" s="110" t="s">
        <v>82</v>
      </c>
      <c r="O17" s="110" t="s">
        <v>76</v>
      </c>
      <c r="P17" s="97" t="str">
        <f>IF(費目拘束!$D17="","",費目拘束!$D17)</f>
        <v/>
      </c>
      <c r="Q17" s="261" t="str">
        <f>IF(費目拘束!$E17="","",費目拘束!$E17)</f>
        <v/>
      </c>
      <c r="S17" s="96" t="s">
        <v>81</v>
      </c>
      <c r="T17" s="110" t="s">
        <v>82</v>
      </c>
      <c r="U17" s="110" t="s">
        <v>76</v>
      </c>
      <c r="V17" s="97" t="str">
        <f>IF(費目拘束!$D17="","",費目拘束!$D17)</f>
        <v/>
      </c>
      <c r="W17" s="261" t="str">
        <f>IF(費目拘束!$E17="","",費目拘束!$E17)</f>
        <v/>
      </c>
    </row>
    <row r="18" spans="1:23" s="9" customFormat="1" x14ac:dyDescent="0.35">
      <c r="A18" s="272" t="s">
        <v>83</v>
      </c>
      <c r="B18" s="109" t="s">
        <v>84</v>
      </c>
      <c r="C18" s="109" t="s">
        <v>76</v>
      </c>
      <c r="D18" s="97" t="str">
        <f>IF(費目拘束!$D18="","",費目拘束!$D18)</f>
        <v/>
      </c>
      <c r="E18" s="261" t="str">
        <f>IF(費目拘束!$E18="","",費目拘束!$E18)</f>
        <v/>
      </c>
      <c r="G18" s="272" t="s">
        <v>83</v>
      </c>
      <c r="H18" s="109" t="s">
        <v>84</v>
      </c>
      <c r="I18" s="109" t="s">
        <v>76</v>
      </c>
      <c r="J18" s="97" t="str">
        <f>IF(費目拘束!$D18="","",費目拘束!$D18)</f>
        <v/>
      </c>
      <c r="K18" s="261" t="str">
        <f>IF(費目拘束!$E18="","",費目拘束!$E18)</f>
        <v/>
      </c>
      <c r="M18" s="272" t="s">
        <v>83</v>
      </c>
      <c r="N18" s="109" t="s">
        <v>84</v>
      </c>
      <c r="O18" s="109" t="s">
        <v>76</v>
      </c>
      <c r="P18" s="97" t="str">
        <f>IF(費目拘束!$D18="","",費目拘束!$D18)</f>
        <v/>
      </c>
      <c r="Q18" s="261" t="str">
        <f>IF(費目拘束!$E18="","",費目拘束!$E18)</f>
        <v/>
      </c>
      <c r="S18" s="272" t="s">
        <v>83</v>
      </c>
      <c r="T18" s="109" t="s">
        <v>84</v>
      </c>
      <c r="U18" s="109" t="s">
        <v>76</v>
      </c>
      <c r="V18" s="97" t="str">
        <f>IF(費目拘束!$D18="","",費目拘束!$D18)</f>
        <v/>
      </c>
      <c r="W18" s="261" t="str">
        <f>IF(費目拘束!$E18="","",費目拘束!$E18)</f>
        <v/>
      </c>
    </row>
    <row r="19" spans="1:23" s="9" customFormat="1" x14ac:dyDescent="0.35">
      <c r="A19" s="273" t="str">
        <f>IF(費目拘束!$A19="","",費目拘束!$A19)</f>
        <v>その他</v>
      </c>
      <c r="B19" s="274" t="str">
        <f>IF(費目拘束!$B19="","",費目拘束!$B19)</f>
        <v/>
      </c>
      <c r="C19" s="274" t="str">
        <f>IF(費目拘束!$C19="","",費目拘束!$C19)</f>
        <v/>
      </c>
      <c r="D19" s="48" t="str">
        <f>IF(費目拘束!$D19="","",費目拘束!$D19)</f>
        <v/>
      </c>
      <c r="E19" s="104" t="str">
        <f>IF(費目拘束!$E19="","",費目拘束!$E19)</f>
        <v/>
      </c>
      <c r="G19" s="273" t="str">
        <f>IF(費目拘束!$A19="","",費目拘束!$A19)</f>
        <v>その他</v>
      </c>
      <c r="H19" s="274" t="str">
        <f>IF(費目拘束!$B19="","",費目拘束!$B19)</f>
        <v/>
      </c>
      <c r="I19" s="274" t="str">
        <f>IF(費目拘束!$C19="","",費目拘束!$C19)</f>
        <v/>
      </c>
      <c r="J19" s="48" t="str">
        <f>IF(費目拘束!$D19="","",費目拘束!$D19)</f>
        <v/>
      </c>
      <c r="K19" s="104" t="str">
        <f>IF(費目拘束!$E19="","",費目拘束!$E19)</f>
        <v/>
      </c>
      <c r="M19" s="273" t="str">
        <f>IF(費目拘束!$A19="","",費目拘束!$A19)</f>
        <v>その他</v>
      </c>
      <c r="N19" s="274" t="str">
        <f>IF(費目拘束!$B19="","",費目拘束!$B19)</f>
        <v/>
      </c>
      <c r="O19" s="274" t="str">
        <f>IF(費目拘束!$C19="","",費目拘束!$C19)</f>
        <v/>
      </c>
      <c r="P19" s="48" t="str">
        <f>IF(費目拘束!$D19="","",費目拘束!$D19)</f>
        <v/>
      </c>
      <c r="Q19" s="104" t="str">
        <f>IF(費目拘束!$E19="","",費目拘束!$E19)</f>
        <v/>
      </c>
      <c r="S19" s="273" t="str">
        <f>IF(費目拘束!$A19="","",費目拘束!$A19)</f>
        <v>その他</v>
      </c>
      <c r="T19" s="274" t="str">
        <f>IF(費目拘束!$B19="","",費目拘束!$B19)</f>
        <v/>
      </c>
      <c r="U19" s="274" t="str">
        <f>IF(費目拘束!$C19="","",費目拘束!$C19)</f>
        <v/>
      </c>
      <c r="V19" s="48" t="str">
        <f>IF(費目拘束!$D19="","",費目拘束!$D19)</f>
        <v/>
      </c>
      <c r="W19" s="104" t="str">
        <f>IF(費目拘束!$E19="","",費目拘束!$E19)</f>
        <v/>
      </c>
    </row>
    <row r="20" spans="1:23" s="9" customFormat="1" x14ac:dyDescent="0.35">
      <c r="B20" s="15"/>
      <c r="C20" s="16"/>
      <c r="H20" s="15"/>
      <c r="I20" s="16"/>
      <c r="N20" s="15"/>
      <c r="O20" s="16"/>
      <c r="T20" s="15"/>
      <c r="U20" s="16"/>
    </row>
    <row r="21" spans="1:23" s="9" customFormat="1" x14ac:dyDescent="0.35">
      <c r="A21" s="44" t="s">
        <v>60</v>
      </c>
      <c r="B21" s="15"/>
      <c r="C21" s="2"/>
      <c r="G21" s="44" t="s">
        <v>60</v>
      </c>
      <c r="H21" s="15"/>
      <c r="I21" s="2"/>
      <c r="M21" s="44" t="s">
        <v>60</v>
      </c>
      <c r="N21" s="15"/>
      <c r="O21" s="2"/>
      <c r="S21" s="44" t="s">
        <v>60</v>
      </c>
      <c r="T21" s="15"/>
      <c r="U21" s="2"/>
    </row>
    <row r="22" spans="1:23" s="9" customFormat="1" x14ac:dyDescent="0.35">
      <c r="A22" s="3" t="s">
        <v>47</v>
      </c>
      <c r="B22" s="4" t="s">
        <v>102</v>
      </c>
      <c r="C22" s="4" t="s">
        <v>48</v>
      </c>
      <c r="D22" s="4" t="s">
        <v>49</v>
      </c>
      <c r="E22" s="111" t="s">
        <v>33</v>
      </c>
      <c r="G22" s="3" t="s">
        <v>47</v>
      </c>
      <c r="H22" s="4" t="s">
        <v>102</v>
      </c>
      <c r="I22" s="4" t="s">
        <v>48</v>
      </c>
      <c r="J22" s="4" t="s">
        <v>49</v>
      </c>
      <c r="K22" s="111" t="s">
        <v>33</v>
      </c>
      <c r="M22" s="3" t="s">
        <v>47</v>
      </c>
      <c r="N22" s="4" t="s">
        <v>102</v>
      </c>
      <c r="O22" s="4" t="s">
        <v>48</v>
      </c>
      <c r="P22" s="4" t="s">
        <v>49</v>
      </c>
      <c r="Q22" s="111" t="s">
        <v>33</v>
      </c>
      <c r="S22" s="3" t="s">
        <v>47</v>
      </c>
      <c r="T22" s="4" t="s">
        <v>102</v>
      </c>
      <c r="U22" s="4" t="s">
        <v>48</v>
      </c>
      <c r="V22" s="4" t="s">
        <v>49</v>
      </c>
      <c r="W22" s="111" t="s">
        <v>33</v>
      </c>
    </row>
    <row r="23" spans="1:23" s="9" customFormat="1" x14ac:dyDescent="0.35">
      <c r="A23" s="292">
        <f>'損害一覧(人損)'!$G$64</f>
        <v>79000</v>
      </c>
      <c r="B23" s="45">
        <f>ROUNDUP(A23*B24,0)</f>
        <v>0</v>
      </c>
      <c r="C23" s="45">
        <f>費目拘束!$C23</f>
        <v>0</v>
      </c>
      <c r="D23" s="17">
        <f>MAX(C23-B23,0)</f>
        <v>0</v>
      </c>
      <c r="E23" s="262" t="str">
        <f>IF(費目拘束!$E23="","",費目拘束!$E23)</f>
        <v/>
      </c>
      <c r="G23" s="292">
        <f>'損害一覧(人損)'!$I$64</f>
        <v>79000</v>
      </c>
      <c r="H23" s="45">
        <f>ROUNDUP(G23*H24,0)</f>
        <v>0</v>
      </c>
      <c r="I23" s="45">
        <f>費目拘束!$C23</f>
        <v>0</v>
      </c>
      <c r="J23" s="17">
        <f>MAX(I23-H23,0)</f>
        <v>0</v>
      </c>
      <c r="K23" s="262" t="str">
        <f>IF(費目拘束!$E23="","",費目拘束!$E23)</f>
        <v/>
      </c>
      <c r="M23" s="292">
        <f>'損害一覧(人損)'!$K$64</f>
        <v>79000</v>
      </c>
      <c r="N23" s="45">
        <f>ROUNDUP(M23*N24,0)</f>
        <v>0</v>
      </c>
      <c r="O23" s="45">
        <f>費目拘束!$C23</f>
        <v>0</v>
      </c>
      <c r="P23" s="17">
        <f>MAX(O23-N23,0)</f>
        <v>0</v>
      </c>
      <c r="Q23" s="262" t="str">
        <f>IF(費目拘束!$E23="","",費目拘束!$E23)</f>
        <v/>
      </c>
      <c r="S23" s="292">
        <f>'損害一覧(人損)'!$M$64</f>
        <v>79000</v>
      </c>
      <c r="T23" s="45">
        <f>ROUNDUP(S23*T24,0)</f>
        <v>0</v>
      </c>
      <c r="U23" s="45">
        <f>費目拘束!$C23</f>
        <v>0</v>
      </c>
      <c r="V23" s="17">
        <f>MAX(U23-T23,0)</f>
        <v>0</v>
      </c>
      <c r="W23" s="262" t="str">
        <f>IF(費目拘束!$E23="","",費目拘束!$E23)</f>
        <v/>
      </c>
    </row>
    <row r="24" spans="1:23" x14ac:dyDescent="0.35">
      <c r="B24" s="2">
        <f>C3</f>
        <v>0</v>
      </c>
      <c r="H24" s="2">
        <f>I3</f>
        <v>0</v>
      </c>
      <c r="N24" s="2">
        <f>O3</f>
        <v>0</v>
      </c>
      <c r="T24" s="2">
        <f>U3</f>
        <v>0</v>
      </c>
    </row>
  </sheetData>
  <sheetProtection password="A326" sheet="1" formatCells="0" formatColumns="0" formatRows="0"/>
  <phoneticPr fontId="2"/>
  <conditionalFormatting sqref="A1:XFD10 F18:F19 L18:L19 R18:R19 A20:XFD1048576 A16:C17 D16:D18 X11:XFD19 R11:U17 L11:O17 A11:I13 A14:D15 F14:I17 E14:E18 J11:K18 P11:Q18 V11:W18">
    <cfRule type="expression" dxfId="19" priority="22">
      <formula>CELL("protect",A1)=1</formula>
    </cfRule>
  </conditionalFormatting>
  <conditionalFormatting sqref="A4:E4 A10:E10 A22:E22">
    <cfRule type="expression" dxfId="18" priority="21">
      <formula>TRUE</formula>
    </cfRule>
  </conditionalFormatting>
  <conditionalFormatting sqref="G4:K4 G10:K10 G22:K22">
    <cfRule type="expression" dxfId="17" priority="20">
      <formula>TRUE</formula>
    </cfRule>
  </conditionalFormatting>
  <conditionalFormatting sqref="M4:Q4 M10:Q10 M22:Q22">
    <cfRule type="expression" dxfId="16" priority="19">
      <formula>TRUE</formula>
    </cfRule>
  </conditionalFormatting>
  <conditionalFormatting sqref="S4:W4 S10:W10 S22:W22">
    <cfRule type="expression" dxfId="15" priority="18">
      <formula>TRUE</formula>
    </cfRule>
  </conditionalFormatting>
  <conditionalFormatting sqref="A18:C18">
    <cfRule type="expression" dxfId="14" priority="17">
      <formula>CELL("protect",A18)=1</formula>
    </cfRule>
  </conditionalFormatting>
  <conditionalFormatting sqref="G18:I18">
    <cfRule type="expression" dxfId="13" priority="15">
      <formula>CELL("protect",G18)=1</formula>
    </cfRule>
  </conditionalFormatting>
  <conditionalFormatting sqref="G19:I19">
    <cfRule type="expression" dxfId="12" priority="14">
      <formula>CELL("protect",G19)=1</formula>
    </cfRule>
  </conditionalFormatting>
  <conditionalFormatting sqref="M18:O18">
    <cfRule type="expression" dxfId="11" priority="13">
      <formula>CELL("protect",M18)=1</formula>
    </cfRule>
  </conditionalFormatting>
  <conditionalFormatting sqref="S18:U18">
    <cfRule type="expression" dxfId="10" priority="11">
      <formula>CELL("protect",S18)=1</formula>
    </cfRule>
  </conditionalFormatting>
  <conditionalFormatting sqref="A19:E19">
    <cfRule type="expression" dxfId="9" priority="9">
      <formula>CELL("protect",A19)=1</formula>
    </cfRule>
  </conditionalFormatting>
  <conditionalFormatting sqref="M19:O19">
    <cfRule type="expression" dxfId="8" priority="8">
      <formula>CELL("protect",M19)=1</formula>
    </cfRule>
  </conditionalFormatting>
  <conditionalFormatting sqref="S19:U19">
    <cfRule type="expression" dxfId="7" priority="7">
      <formula>CELL("protect",S19)=1</formula>
    </cfRule>
  </conditionalFormatting>
  <conditionalFormatting sqref="J19:K19">
    <cfRule type="expression" dxfId="6" priority="3">
      <formula>CELL("protect",J19)=1</formula>
    </cfRule>
  </conditionalFormatting>
  <conditionalFormatting sqref="P19:Q19">
    <cfRule type="expression" dxfId="5" priority="2">
      <formula>CELL("protect",P19)=1</formula>
    </cfRule>
  </conditionalFormatting>
  <conditionalFormatting sqref="V19:W19">
    <cfRule type="expression" dxfId="4" priority="1">
      <formula>CELL("protect",V19)=1</formula>
    </cfRule>
  </conditionalFormatting>
  <dataValidations count="1">
    <dataValidation type="list" allowBlank="1" showInputMessage="1" sqref="C19 O19 I19 U19">
      <formula1>$A$5:$A$7</formula1>
    </dataValidation>
  </dataValidations>
  <printOptions horizontalCentered="1"/>
  <pageMargins left="0.47244094488188976" right="0.43307086614173229" top="0.98425196850393704" bottom="0.39370078740157483" header="0.51181102362204722" footer="0.51181102362204722"/>
  <pageSetup paperSize="9" fitToHeight="0" orientation="landscape"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zoomScaleNormal="100" zoomScaleSheetLayoutView="100" workbookViewId="0">
      <selection activeCell="C10" sqref="C10"/>
    </sheetView>
  </sheetViews>
  <sheetFormatPr defaultColWidth="9.125" defaultRowHeight="16.5" x14ac:dyDescent="0.35"/>
  <cols>
    <col min="1" max="1" width="22.625" style="199" customWidth="1"/>
    <col min="2" max="2" width="14.625" style="183" customWidth="1"/>
    <col min="3" max="3" width="41.625" style="199" customWidth="1"/>
    <col min="4" max="4" width="12.625" style="199" customWidth="1"/>
    <col min="5" max="5" width="41.625" style="199" customWidth="1"/>
    <col min="6" max="6" width="9.125" style="183"/>
    <col min="7" max="7" width="14.625" style="183" customWidth="1"/>
    <col min="8" max="8" width="30.625" style="183" customWidth="1"/>
    <col min="9" max="16384" width="9.125" style="183"/>
  </cols>
  <sheetData>
    <row r="1" spans="1:8" s="49" customFormat="1" x14ac:dyDescent="0.35">
      <c r="A1" s="49" t="s">
        <v>28</v>
      </c>
      <c r="C1" s="179"/>
      <c r="D1" s="180" t="s">
        <v>34</v>
      </c>
      <c r="E1" s="221" t="s">
        <v>89</v>
      </c>
      <c r="F1" s="180"/>
    </row>
    <row r="2" spans="1:8" s="49" customFormat="1" x14ac:dyDescent="0.35">
      <c r="A2" s="49" t="s">
        <v>143</v>
      </c>
      <c r="C2" s="179"/>
      <c r="D2" s="180" t="s">
        <v>35</v>
      </c>
      <c r="E2" s="139" t="s">
        <v>104</v>
      </c>
      <c r="F2" s="180"/>
    </row>
    <row r="3" spans="1:8" s="49" customFormat="1" x14ac:dyDescent="0.35">
      <c r="A3" s="49" t="s">
        <v>144</v>
      </c>
      <c r="C3" s="179"/>
      <c r="E3" s="172" t="str">
        <f>TEXT('損害一覧(人損)'!E3,)&amp;"_自由編集版"</f>
        <v>ver1.2_自由編集版</v>
      </c>
    </row>
    <row r="4" spans="1:8" s="49" customFormat="1" x14ac:dyDescent="0.35">
      <c r="A4" s="222">
        <v>44197</v>
      </c>
      <c r="C4" s="179"/>
      <c r="E4" s="171" t="str">
        <f>IF(A4&lt;=DATEVALUE("2020/3/31"),"法定利率年5分の事案","法定利率年3分の事案")</f>
        <v>法定利率年3分の事案</v>
      </c>
    </row>
    <row r="5" spans="1:8" ht="24" x14ac:dyDescent="0.35">
      <c r="A5" s="181" t="s">
        <v>85</v>
      </c>
      <c r="B5" s="202"/>
      <c r="C5" s="182"/>
      <c r="D5" s="182"/>
      <c r="E5" s="182"/>
    </row>
    <row r="6" spans="1:8" x14ac:dyDescent="0.35">
      <c r="A6" s="184" t="s">
        <v>7</v>
      </c>
      <c r="B6" s="203" t="s">
        <v>57</v>
      </c>
      <c r="C6" s="185" t="s">
        <v>32</v>
      </c>
      <c r="D6" s="186" t="s">
        <v>33</v>
      </c>
      <c r="E6" s="187" t="s">
        <v>90</v>
      </c>
      <c r="G6" s="203" t="s">
        <v>182</v>
      </c>
      <c r="H6" s="291" t="s">
        <v>165</v>
      </c>
    </row>
    <row r="7" spans="1:8" x14ac:dyDescent="0.35">
      <c r="A7" s="138" t="s">
        <v>157</v>
      </c>
      <c r="B7" s="204"/>
      <c r="C7" s="88"/>
      <c r="D7" s="65"/>
      <c r="E7" s="66"/>
      <c r="G7" s="204"/>
      <c r="H7" s="65"/>
    </row>
    <row r="8" spans="1:8" x14ac:dyDescent="0.35">
      <c r="A8" s="54"/>
      <c r="B8" s="205"/>
      <c r="C8" s="91"/>
      <c r="D8" s="71"/>
      <c r="E8" s="72"/>
      <c r="G8" s="205"/>
      <c r="H8" s="71"/>
    </row>
    <row r="9" spans="1:8" x14ac:dyDescent="0.35">
      <c r="A9" s="54"/>
      <c r="B9" s="205"/>
      <c r="C9" s="91"/>
      <c r="D9" s="71"/>
      <c r="E9" s="72"/>
      <c r="G9" s="205"/>
      <c r="H9" s="71"/>
    </row>
    <row r="10" spans="1:8" x14ac:dyDescent="0.35">
      <c r="A10" s="54"/>
      <c r="B10" s="205"/>
      <c r="C10" s="91"/>
      <c r="D10" s="71"/>
      <c r="E10" s="72"/>
      <c r="G10" s="205"/>
      <c r="H10" s="71"/>
    </row>
    <row r="11" spans="1:8" x14ac:dyDescent="0.35">
      <c r="A11" s="54"/>
      <c r="B11" s="205"/>
      <c r="C11" s="91"/>
      <c r="D11" s="71"/>
      <c r="E11" s="72"/>
      <c r="G11" s="205"/>
      <c r="H11" s="71"/>
    </row>
    <row r="12" spans="1:8" x14ac:dyDescent="0.35">
      <c r="A12" s="54"/>
      <c r="B12" s="205"/>
      <c r="C12" s="91"/>
      <c r="D12" s="71"/>
      <c r="E12" s="72"/>
      <c r="G12" s="205"/>
      <c r="H12" s="71"/>
    </row>
    <row r="13" spans="1:8" x14ac:dyDescent="0.35">
      <c r="A13" s="54"/>
      <c r="B13" s="205"/>
      <c r="C13" s="91"/>
      <c r="D13" s="71"/>
      <c r="E13" s="72"/>
      <c r="G13" s="205"/>
      <c r="H13" s="71"/>
    </row>
    <row r="14" spans="1:8" x14ac:dyDescent="0.35">
      <c r="A14" s="54"/>
      <c r="B14" s="205"/>
      <c r="C14" s="91"/>
      <c r="D14" s="71"/>
      <c r="E14" s="72"/>
      <c r="G14" s="205"/>
      <c r="H14" s="71"/>
    </row>
    <row r="15" spans="1:8" x14ac:dyDescent="0.35">
      <c r="A15" s="54"/>
      <c r="B15" s="205"/>
      <c r="C15" s="91"/>
      <c r="D15" s="71"/>
      <c r="E15" s="72"/>
      <c r="G15" s="205"/>
      <c r="H15" s="71"/>
    </row>
    <row r="16" spans="1:8" x14ac:dyDescent="0.35">
      <c r="A16" s="54"/>
      <c r="B16" s="205"/>
      <c r="C16" s="91"/>
      <c r="D16" s="71"/>
      <c r="E16" s="72"/>
      <c r="G16" s="205"/>
      <c r="H16" s="71"/>
    </row>
    <row r="17" spans="1:8" x14ac:dyDescent="0.35">
      <c r="A17" s="146"/>
      <c r="B17" s="206"/>
      <c r="C17" s="99"/>
      <c r="D17" s="100"/>
      <c r="E17" s="84"/>
      <c r="G17" s="206"/>
      <c r="H17" s="100"/>
    </row>
    <row r="18" spans="1:8" x14ac:dyDescent="0.35">
      <c r="A18" s="138" t="s">
        <v>2</v>
      </c>
      <c r="B18" s="204"/>
      <c r="C18" s="88"/>
      <c r="D18" s="65"/>
      <c r="E18" s="66"/>
      <c r="G18" s="204"/>
      <c r="H18" s="65"/>
    </row>
    <row r="19" spans="1:8" x14ac:dyDescent="0.35">
      <c r="A19" s="146" t="s">
        <v>15</v>
      </c>
      <c r="B19" s="206"/>
      <c r="C19" s="99"/>
      <c r="D19" s="100"/>
      <c r="E19" s="84"/>
      <c r="G19" s="206"/>
      <c r="H19" s="100"/>
    </row>
    <row r="20" spans="1:8" x14ac:dyDescent="0.35">
      <c r="A20" s="138" t="s">
        <v>117</v>
      </c>
      <c r="B20" s="204"/>
      <c r="C20" s="88"/>
      <c r="D20" s="65"/>
      <c r="E20" s="66"/>
      <c r="G20" s="204"/>
      <c r="H20" s="65"/>
    </row>
    <row r="21" spans="1:8" x14ac:dyDescent="0.35">
      <c r="A21" s="146" t="s">
        <v>3</v>
      </c>
      <c r="B21" s="206"/>
      <c r="C21" s="99"/>
      <c r="D21" s="100"/>
      <c r="E21" s="84"/>
      <c r="G21" s="206"/>
      <c r="H21" s="100"/>
    </row>
    <row r="22" spans="1:8" s="192" customFormat="1" ht="17.25" thickBot="1" x14ac:dyDescent="0.4">
      <c r="A22" s="188" t="s">
        <v>39</v>
      </c>
      <c r="B22" s="207">
        <f>SUBTOTAL(9,B$7:B21)</f>
        <v>0</v>
      </c>
      <c r="C22" s="189"/>
      <c r="D22" s="190"/>
      <c r="E22" s="191"/>
      <c r="G22" s="207">
        <f>SUBTOTAL(9,G$7:G21)</f>
        <v>0</v>
      </c>
      <c r="H22" s="190"/>
    </row>
    <row r="23" spans="1:8" ht="17.25" thickTop="1" x14ac:dyDescent="0.35">
      <c r="A23" s="52" t="s">
        <v>4</v>
      </c>
      <c r="B23" s="208"/>
      <c r="C23" s="201"/>
      <c r="D23" s="77"/>
      <c r="E23" s="78"/>
      <c r="G23" s="208"/>
      <c r="H23" s="77"/>
    </row>
    <row r="24" spans="1:8" x14ac:dyDescent="0.35">
      <c r="A24" s="146" t="s">
        <v>40</v>
      </c>
      <c r="B24" s="209"/>
      <c r="C24" s="160"/>
      <c r="D24" s="161"/>
      <c r="E24" s="162"/>
      <c r="G24" s="209"/>
      <c r="H24" s="161"/>
    </row>
    <row r="25" spans="1:8" s="192" customFormat="1" ht="17.25" thickBot="1" x14ac:dyDescent="0.4">
      <c r="A25" s="188" t="s">
        <v>42</v>
      </c>
      <c r="B25" s="207">
        <f>SUBTOTAL(9,B$7:B24)</f>
        <v>0</v>
      </c>
      <c r="C25" s="189"/>
      <c r="D25" s="190"/>
      <c r="E25" s="191"/>
      <c r="G25" s="207">
        <f>SUBTOTAL(9,G$7:G24)</f>
        <v>0</v>
      </c>
      <c r="H25" s="190"/>
    </row>
    <row r="26" spans="1:8" ht="17.25" thickTop="1" x14ac:dyDescent="0.35">
      <c r="A26" s="52" t="s">
        <v>58</v>
      </c>
      <c r="B26" s="210"/>
      <c r="C26" s="89"/>
      <c r="D26" s="67"/>
      <c r="E26" s="68"/>
      <c r="G26" s="210"/>
      <c r="H26" s="67"/>
    </row>
    <row r="27" spans="1:8" s="193" customFormat="1" x14ac:dyDescent="0.35">
      <c r="A27" s="170" t="s">
        <v>72</v>
      </c>
      <c r="B27" s="205"/>
      <c r="C27" s="91"/>
      <c r="D27" s="149"/>
      <c r="E27" s="72"/>
      <c r="G27" s="205"/>
      <c r="H27" s="71"/>
    </row>
    <row r="28" spans="1:8" s="193" customFormat="1" x14ac:dyDescent="0.35">
      <c r="A28" s="156" t="s">
        <v>48</v>
      </c>
      <c r="B28" s="211"/>
      <c r="C28" s="91"/>
      <c r="D28" s="149"/>
      <c r="E28" s="72"/>
      <c r="G28" s="211"/>
      <c r="H28" s="71"/>
    </row>
    <row r="29" spans="1:8" s="193" customFormat="1" x14ac:dyDescent="0.35">
      <c r="A29" s="156" t="s">
        <v>13</v>
      </c>
      <c r="B29" s="211"/>
      <c r="C29" s="91"/>
      <c r="D29" s="149"/>
      <c r="E29" s="72"/>
      <c r="G29" s="211"/>
      <c r="H29" s="71"/>
    </row>
    <row r="30" spans="1:8" s="193" customFormat="1" x14ac:dyDescent="0.35">
      <c r="A30" s="156" t="s">
        <v>103</v>
      </c>
      <c r="B30" s="211"/>
      <c r="C30" s="91"/>
      <c r="D30" s="149"/>
      <c r="E30" s="72"/>
      <c r="G30" s="211"/>
      <c r="H30" s="71"/>
    </row>
    <row r="31" spans="1:8" s="193" customFormat="1" x14ac:dyDescent="0.35">
      <c r="A31" s="156" t="s">
        <v>14</v>
      </c>
      <c r="B31" s="211"/>
      <c r="C31" s="91"/>
      <c r="D31" s="149"/>
      <c r="E31" s="72"/>
      <c r="G31" s="211"/>
      <c r="H31" s="71"/>
    </row>
    <row r="32" spans="1:8" s="193" customFormat="1" x14ac:dyDescent="0.35">
      <c r="A32" s="157"/>
      <c r="B32" s="212"/>
      <c r="C32" s="99"/>
      <c r="D32" s="150"/>
      <c r="E32" s="84"/>
      <c r="G32" s="212"/>
      <c r="H32" s="100"/>
    </row>
    <row r="33" spans="1:8" s="192" customFormat="1" ht="17.25" thickBot="1" x14ac:dyDescent="0.4">
      <c r="A33" s="188" t="s">
        <v>61</v>
      </c>
      <c r="B33" s="207">
        <f>SUBTOTAL(9,B$7:B32)</f>
        <v>0</v>
      </c>
      <c r="C33" s="189"/>
      <c r="D33" s="190"/>
      <c r="E33" s="191"/>
      <c r="G33" s="207">
        <f>SUBTOTAL(9,G$7:G32)</f>
        <v>0</v>
      </c>
      <c r="H33" s="190"/>
    </row>
    <row r="34" spans="1:8" s="192" customFormat="1" ht="17.25" thickTop="1" x14ac:dyDescent="0.35">
      <c r="A34" s="52" t="s">
        <v>95</v>
      </c>
      <c r="B34" s="213"/>
      <c r="C34" s="89"/>
      <c r="D34" s="67"/>
      <c r="E34" s="68"/>
      <c r="G34" s="213"/>
      <c r="H34" s="67"/>
    </row>
    <row r="35" spans="1:8" s="192" customFormat="1" x14ac:dyDescent="0.35">
      <c r="A35" s="54"/>
      <c r="B35" s="205"/>
      <c r="C35" s="91"/>
      <c r="D35" s="71"/>
      <c r="E35" s="72"/>
      <c r="G35" s="205"/>
      <c r="H35" s="71"/>
    </row>
    <row r="36" spans="1:8" ht="17.25" thickBot="1" x14ac:dyDescent="0.4">
      <c r="A36" s="165" t="s">
        <v>5</v>
      </c>
      <c r="B36" s="214"/>
      <c r="C36" s="167"/>
      <c r="D36" s="168"/>
      <c r="E36" s="169"/>
      <c r="G36" s="214"/>
      <c r="H36" s="168"/>
    </row>
    <row r="37" spans="1:8" s="198" customFormat="1" ht="17.25" thickTop="1" x14ac:dyDescent="0.35">
      <c r="A37" s="194" t="s">
        <v>6</v>
      </c>
      <c r="B37" s="215">
        <f>SUBTOTAL(9,B$7:B36)</f>
        <v>0</v>
      </c>
      <c r="C37" s="195"/>
      <c r="D37" s="196"/>
      <c r="E37" s="197"/>
      <c r="G37" s="215">
        <f>SUBTOTAL(9,G$7:G36)</f>
        <v>0</v>
      </c>
      <c r="H37" s="196"/>
    </row>
    <row r="38" spans="1:8" x14ac:dyDescent="0.35">
      <c r="E38" s="200"/>
    </row>
  </sheetData>
  <sheetProtection password="A326" sheet="1" formatCells="0" formatColumns="0" formatRows="0" insertColumns="0" insertRows="0" insertHyperlinks="0" deleteColumns="0" deleteRows="0" sort="0" autoFilter="0" pivotTables="0"/>
  <phoneticPr fontId="2"/>
  <conditionalFormatting sqref="E1">
    <cfRule type="cellIs" dxfId="3" priority="2" operator="equal">
      <formula>"日付を記入してください（記入すると赤色が消えます）"</formula>
    </cfRule>
  </conditionalFormatting>
  <conditionalFormatting sqref="E2">
    <cfRule type="expression" dxfId="2" priority="1">
      <formula>CELL("protect",E2)=1</formula>
    </cfRule>
  </conditionalFormatting>
  <dataValidations count="1">
    <dataValidation type="list" allowBlank="1" showInputMessage="1" sqref="E2">
      <formula1>"原告代理人,原告ら代理人,被告代理人,被告ら代理人"</formula1>
    </dataValidation>
  </dataValidations>
  <printOptions horizontalCentered="1"/>
  <pageMargins left="0.47244094488188976" right="0.43307086614173229" top="0.98425196850393704" bottom="0.39370078740157483" header="0.51181102362204722" footer="0.51181102362204722"/>
  <pageSetup paperSize="9" fitToHeight="0" orientation="landscape" blackAndWhite="1" r:id="rId1"/>
  <ignoredErrors>
    <ignoredError sqref="E4 B22 B25 B33 B37"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zoomScaleNormal="100" zoomScaleSheetLayoutView="100" workbookViewId="0">
      <selection activeCell="C15" sqref="C15"/>
    </sheetView>
  </sheetViews>
  <sheetFormatPr defaultColWidth="9.125" defaultRowHeight="16.5" x14ac:dyDescent="0.35"/>
  <cols>
    <col min="1" max="1" width="22.625" style="199" customWidth="1"/>
    <col min="2" max="2" width="14.625" style="183" customWidth="1"/>
    <col min="3" max="3" width="41.625" style="199" customWidth="1"/>
    <col min="4" max="4" width="12.625" style="199" customWidth="1"/>
    <col min="5" max="5" width="41.625" style="199" customWidth="1"/>
    <col min="6" max="6" width="9.125" style="183"/>
    <col min="7" max="7" width="14.625" style="183" customWidth="1"/>
    <col min="8" max="8" width="30.625" style="199" customWidth="1"/>
    <col min="9" max="16384" width="9.125" style="183"/>
  </cols>
  <sheetData>
    <row r="1" spans="1:8" s="49" customFormat="1" x14ac:dyDescent="0.35">
      <c r="A1" s="49" t="s">
        <v>28</v>
      </c>
      <c r="C1" s="179"/>
      <c r="D1" s="180" t="s">
        <v>34</v>
      </c>
      <c r="E1" s="221" t="s">
        <v>89</v>
      </c>
      <c r="F1" s="180"/>
      <c r="H1" s="179"/>
    </row>
    <row r="2" spans="1:8" s="49" customFormat="1" x14ac:dyDescent="0.35">
      <c r="A2" s="49" t="s">
        <v>143</v>
      </c>
      <c r="C2" s="179"/>
      <c r="D2" s="180" t="s">
        <v>35</v>
      </c>
      <c r="E2" s="139" t="s">
        <v>104</v>
      </c>
      <c r="F2" s="180"/>
      <c r="H2" s="179"/>
    </row>
    <row r="3" spans="1:8" s="49" customFormat="1" x14ac:dyDescent="0.35">
      <c r="A3" s="49" t="s">
        <v>144</v>
      </c>
      <c r="C3" s="179"/>
      <c r="E3" s="172" t="str">
        <f>TEXT('損害一覧(人損)'!E3,)&amp;"_自由編集版"</f>
        <v>ver1.2_自由編集版</v>
      </c>
      <c r="H3" s="179"/>
    </row>
    <row r="4" spans="1:8" s="49" customFormat="1" x14ac:dyDescent="0.35">
      <c r="A4" s="222">
        <v>44197</v>
      </c>
      <c r="C4" s="179"/>
      <c r="E4" s="171" t="str">
        <f>IF(A4&lt;=DATEVALUE("2020/3/31"),"法定利率年5分の事案","法定利率年3分の事案")</f>
        <v>法定利率年3分の事案</v>
      </c>
      <c r="H4" s="179"/>
    </row>
    <row r="5" spans="1:8" ht="24" x14ac:dyDescent="0.35">
      <c r="A5" s="181" t="s">
        <v>98</v>
      </c>
      <c r="B5" s="202"/>
      <c r="C5" s="182"/>
      <c r="D5" s="182"/>
      <c r="E5" s="182"/>
      <c r="G5" s="202"/>
      <c r="H5" s="182"/>
    </row>
    <row r="6" spans="1:8" x14ac:dyDescent="0.35">
      <c r="A6" s="184" t="s">
        <v>7</v>
      </c>
      <c r="B6" s="203" t="s">
        <v>57</v>
      </c>
      <c r="C6" s="185" t="s">
        <v>32</v>
      </c>
      <c r="D6" s="186" t="s">
        <v>33</v>
      </c>
      <c r="E6" s="187" t="s">
        <v>90</v>
      </c>
      <c r="G6" s="203" t="s">
        <v>182</v>
      </c>
      <c r="H6" s="291" t="s">
        <v>165</v>
      </c>
    </row>
    <row r="7" spans="1:8" x14ac:dyDescent="0.35">
      <c r="A7" s="138" t="s">
        <v>114</v>
      </c>
      <c r="B7" s="204"/>
      <c r="C7" s="88"/>
      <c r="D7" s="65"/>
      <c r="E7" s="66"/>
      <c r="G7" s="204"/>
      <c r="H7" s="65"/>
    </row>
    <row r="8" spans="1:8" x14ac:dyDescent="0.35">
      <c r="A8" s="54"/>
      <c r="B8" s="205"/>
      <c r="C8" s="91"/>
      <c r="D8" s="71"/>
      <c r="E8" s="72"/>
      <c r="G8" s="205"/>
      <c r="H8" s="71"/>
    </row>
    <row r="9" spans="1:8" x14ac:dyDescent="0.35">
      <c r="A9" s="54"/>
      <c r="B9" s="205"/>
      <c r="C9" s="91"/>
      <c r="D9" s="71"/>
      <c r="E9" s="72"/>
      <c r="G9" s="205"/>
      <c r="H9" s="71"/>
    </row>
    <row r="10" spans="1:8" x14ac:dyDescent="0.35">
      <c r="A10" s="54"/>
      <c r="B10" s="205"/>
      <c r="C10" s="91"/>
      <c r="D10" s="71"/>
      <c r="E10" s="72"/>
      <c r="G10" s="205"/>
      <c r="H10" s="71"/>
    </row>
    <row r="11" spans="1:8" x14ac:dyDescent="0.35">
      <c r="A11" s="54"/>
      <c r="B11" s="205"/>
      <c r="C11" s="91"/>
      <c r="D11" s="71"/>
      <c r="E11" s="72"/>
      <c r="G11" s="205"/>
      <c r="H11" s="71"/>
    </row>
    <row r="12" spans="1:8" x14ac:dyDescent="0.35">
      <c r="A12" s="54"/>
      <c r="B12" s="205"/>
      <c r="C12" s="91"/>
      <c r="D12" s="71"/>
      <c r="E12" s="72"/>
      <c r="G12" s="205"/>
      <c r="H12" s="71"/>
    </row>
    <row r="13" spans="1:8" x14ac:dyDescent="0.35">
      <c r="A13" s="54"/>
      <c r="B13" s="205"/>
      <c r="C13" s="91"/>
      <c r="D13" s="71"/>
      <c r="E13" s="72"/>
      <c r="G13" s="205"/>
      <c r="H13" s="71"/>
    </row>
    <row r="14" spans="1:8" x14ac:dyDescent="0.35">
      <c r="A14" s="54"/>
      <c r="B14" s="205"/>
      <c r="C14" s="91"/>
      <c r="D14" s="71"/>
      <c r="E14" s="72"/>
      <c r="G14" s="205"/>
      <c r="H14" s="71"/>
    </row>
    <row r="15" spans="1:8" x14ac:dyDescent="0.35">
      <c r="A15" s="54"/>
      <c r="B15" s="205"/>
      <c r="C15" s="91"/>
      <c r="D15" s="71"/>
      <c r="E15" s="72"/>
      <c r="G15" s="205"/>
      <c r="H15" s="71"/>
    </row>
    <row r="16" spans="1:8" x14ac:dyDescent="0.35">
      <c r="A16" s="54"/>
      <c r="B16" s="205"/>
      <c r="C16" s="91"/>
      <c r="D16" s="71"/>
      <c r="E16" s="72"/>
      <c r="G16" s="205"/>
      <c r="H16" s="71"/>
    </row>
    <row r="17" spans="1:8" s="192" customFormat="1" ht="17.25" thickBot="1" x14ac:dyDescent="0.4">
      <c r="A17" s="188" t="s">
        <v>39</v>
      </c>
      <c r="B17" s="207">
        <f>SUBTOTAL(9,B$7:B16)</f>
        <v>0</v>
      </c>
      <c r="C17" s="189"/>
      <c r="D17" s="190"/>
      <c r="E17" s="191"/>
      <c r="G17" s="207">
        <f>SUBTOTAL(9,G$7:G16)</f>
        <v>0</v>
      </c>
      <c r="H17" s="190"/>
    </row>
    <row r="18" spans="1:8" ht="17.25" thickTop="1" x14ac:dyDescent="0.35">
      <c r="A18" s="52" t="s">
        <v>4</v>
      </c>
      <c r="B18" s="208"/>
      <c r="C18" s="201"/>
      <c r="D18" s="77"/>
      <c r="E18" s="78"/>
      <c r="G18" s="208"/>
      <c r="H18" s="77"/>
    </row>
    <row r="19" spans="1:8" s="192" customFormat="1" ht="17.25" thickBot="1" x14ac:dyDescent="0.4">
      <c r="A19" s="188" t="s">
        <v>101</v>
      </c>
      <c r="B19" s="207">
        <f>SUBTOTAL(9,B$7:B18)</f>
        <v>0</v>
      </c>
      <c r="C19" s="189"/>
      <c r="D19" s="190"/>
      <c r="E19" s="191"/>
      <c r="G19" s="207">
        <f>SUBTOTAL(9,G$7:G18)</f>
        <v>0</v>
      </c>
      <c r="H19" s="190"/>
    </row>
    <row r="20" spans="1:8" ht="17.25" thickTop="1" x14ac:dyDescent="0.35">
      <c r="A20" s="52" t="s">
        <v>58</v>
      </c>
      <c r="B20" s="210"/>
      <c r="C20" s="89"/>
      <c r="D20" s="67"/>
      <c r="E20" s="68"/>
      <c r="G20" s="210"/>
      <c r="H20" s="67"/>
    </row>
    <row r="21" spans="1:8" s="193" customFormat="1" x14ac:dyDescent="0.35">
      <c r="A21" s="170" t="s">
        <v>99</v>
      </c>
      <c r="B21" s="205"/>
      <c r="C21" s="91"/>
      <c r="D21" s="149"/>
      <c r="E21" s="72"/>
      <c r="G21" s="205"/>
      <c r="H21" s="71"/>
    </row>
    <row r="22" spans="1:8" s="193" customFormat="1" x14ac:dyDescent="0.35">
      <c r="A22" s="156" t="s">
        <v>100</v>
      </c>
      <c r="B22" s="211"/>
      <c r="C22" s="91"/>
      <c r="D22" s="149"/>
      <c r="E22" s="72"/>
      <c r="G22" s="211"/>
      <c r="H22" s="71"/>
    </row>
    <row r="23" spans="1:8" s="193" customFormat="1" x14ac:dyDescent="0.35">
      <c r="A23" s="156"/>
      <c r="B23" s="211"/>
      <c r="C23" s="91"/>
      <c r="D23" s="149"/>
      <c r="E23" s="72"/>
      <c r="G23" s="211"/>
      <c r="H23" s="71"/>
    </row>
    <row r="24" spans="1:8" s="193" customFormat="1" x14ac:dyDescent="0.35">
      <c r="A24" s="156"/>
      <c r="B24" s="211"/>
      <c r="C24" s="91"/>
      <c r="D24" s="149"/>
      <c r="E24" s="72"/>
      <c r="G24" s="211"/>
      <c r="H24" s="71"/>
    </row>
    <row r="25" spans="1:8" s="192" customFormat="1" ht="17.25" thickBot="1" x14ac:dyDescent="0.4">
      <c r="A25" s="188" t="s">
        <v>61</v>
      </c>
      <c r="B25" s="207">
        <f>SUBTOTAL(9,B$7:B24)</f>
        <v>0</v>
      </c>
      <c r="C25" s="189"/>
      <c r="D25" s="190"/>
      <c r="E25" s="191"/>
      <c r="G25" s="207">
        <f>SUBTOTAL(9,G$7:G24)</f>
        <v>0</v>
      </c>
      <c r="H25" s="190"/>
    </row>
    <row r="26" spans="1:8" s="192" customFormat="1" ht="17.25" thickTop="1" x14ac:dyDescent="0.35">
      <c r="A26" s="52" t="s">
        <v>95</v>
      </c>
      <c r="B26" s="213"/>
      <c r="C26" s="89"/>
      <c r="D26" s="67"/>
      <c r="E26" s="68"/>
      <c r="G26" s="213"/>
      <c r="H26" s="67"/>
    </row>
    <row r="27" spans="1:8" s="192" customFormat="1" x14ac:dyDescent="0.35">
      <c r="A27" s="54"/>
      <c r="B27" s="205"/>
      <c r="C27" s="91"/>
      <c r="D27" s="71"/>
      <c r="E27" s="72"/>
      <c r="G27" s="205"/>
      <c r="H27" s="71"/>
    </row>
    <row r="28" spans="1:8" ht="17.25" thickBot="1" x14ac:dyDescent="0.4">
      <c r="A28" s="165" t="s">
        <v>5</v>
      </c>
      <c r="B28" s="214"/>
      <c r="C28" s="167"/>
      <c r="D28" s="168"/>
      <c r="E28" s="169"/>
      <c r="G28" s="214"/>
      <c r="H28" s="168"/>
    </row>
    <row r="29" spans="1:8" s="198" customFormat="1" ht="17.25" thickTop="1" x14ac:dyDescent="0.35">
      <c r="A29" s="194" t="s">
        <v>6</v>
      </c>
      <c r="B29" s="215">
        <f>SUBTOTAL(9,B$7:B28)</f>
        <v>0</v>
      </c>
      <c r="C29" s="195"/>
      <c r="D29" s="196"/>
      <c r="E29" s="197"/>
      <c r="G29" s="215">
        <f>SUBTOTAL(9,G$7:G28)</f>
        <v>0</v>
      </c>
      <c r="H29" s="196"/>
    </row>
    <row r="30" spans="1:8" x14ac:dyDescent="0.35">
      <c r="E30" s="200"/>
    </row>
  </sheetData>
  <sheetProtection password="A326" sheet="1" formatCells="0" formatColumns="0" formatRows="0" insertColumns="0" insertRows="0" insertHyperlinks="0" deleteColumns="0" deleteRows="0" sort="0" autoFilter="0" pivotTables="0"/>
  <phoneticPr fontId="2"/>
  <conditionalFormatting sqref="E1">
    <cfRule type="cellIs" dxfId="1" priority="2" operator="equal">
      <formula>"日付を記入してください（記入すると赤色が消えます）"</formula>
    </cfRule>
  </conditionalFormatting>
  <conditionalFormatting sqref="E2">
    <cfRule type="expression" dxfId="0" priority="1">
      <formula>CELL("protect",E2)=1</formula>
    </cfRule>
  </conditionalFormatting>
  <dataValidations count="1">
    <dataValidation type="list" allowBlank="1" showInputMessage="1" sqref="E2">
      <formula1>"原告代理人,原告ら代理人,被告代理人,被告ら代理人"</formula1>
    </dataValidation>
  </dataValidations>
  <printOptions horizontalCentered="1"/>
  <pageMargins left="0.47244094488188976" right="0.43307086614173229" top="0.98425196850393704" bottom="0.39370078740157483" header="0.51181102362204722" footer="0.51181102362204722"/>
  <pageSetup paperSize="9" fitToHeight="0" orientation="landscape"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heetViews>
  <sheetFormatPr defaultColWidth="9" defaultRowHeight="18" x14ac:dyDescent="0.35"/>
  <cols>
    <col min="2" max="4" width="22" customWidth="1"/>
    <col min="5" max="5" width="24.375" customWidth="1"/>
    <col min="6" max="8" width="22" customWidth="1"/>
  </cols>
  <sheetData>
    <row r="1" spans="1:8" x14ac:dyDescent="0.35">
      <c r="A1" t="s">
        <v>140</v>
      </c>
    </row>
    <row r="2" spans="1:8" x14ac:dyDescent="0.35">
      <c r="A2" t="s">
        <v>141</v>
      </c>
      <c r="B2" t="s">
        <v>120</v>
      </c>
      <c r="C2" t="s">
        <v>118</v>
      </c>
      <c r="D2" t="s">
        <v>119</v>
      </c>
      <c r="E2" t="s">
        <v>166</v>
      </c>
      <c r="F2" t="s">
        <v>130</v>
      </c>
      <c r="G2" t="s">
        <v>105</v>
      </c>
      <c r="H2" t="s">
        <v>145</v>
      </c>
    </row>
    <row r="3" spans="1:8" x14ac:dyDescent="0.35">
      <c r="A3" t="s">
        <v>142</v>
      </c>
      <c r="B3" t="s">
        <v>121</v>
      </c>
      <c r="C3" t="s">
        <v>41</v>
      </c>
      <c r="D3" t="s">
        <v>106</v>
      </c>
      <c r="E3" t="s">
        <v>167</v>
      </c>
      <c r="F3" t="s">
        <v>13</v>
      </c>
      <c r="G3" t="s">
        <v>114</v>
      </c>
      <c r="H3" t="s">
        <v>99</v>
      </c>
    </row>
    <row r="4" spans="1:8" x14ac:dyDescent="0.35">
      <c r="B4" t="s">
        <v>122</v>
      </c>
      <c r="C4" t="s">
        <v>123</v>
      </c>
      <c r="D4" t="s">
        <v>107</v>
      </c>
      <c r="E4" t="s">
        <v>168</v>
      </c>
      <c r="F4" t="s">
        <v>103</v>
      </c>
      <c r="G4" t="s">
        <v>115</v>
      </c>
      <c r="H4" t="s">
        <v>146</v>
      </c>
    </row>
    <row r="5" spans="1:8" x14ac:dyDescent="0.35">
      <c r="D5" t="s">
        <v>110</v>
      </c>
      <c r="F5" t="s">
        <v>14</v>
      </c>
      <c r="G5" t="s">
        <v>116</v>
      </c>
      <c r="H5" t="s">
        <v>147</v>
      </c>
    </row>
    <row r="6" spans="1:8" x14ac:dyDescent="0.35">
      <c r="D6" t="s">
        <v>111</v>
      </c>
      <c r="F6" t="s">
        <v>131</v>
      </c>
      <c r="G6" t="s">
        <v>124</v>
      </c>
    </row>
    <row r="7" spans="1:8" x14ac:dyDescent="0.35">
      <c r="D7" t="s">
        <v>108</v>
      </c>
      <c r="F7" t="s">
        <v>134</v>
      </c>
      <c r="G7" t="s">
        <v>125</v>
      </c>
    </row>
    <row r="8" spans="1:8" x14ac:dyDescent="0.35">
      <c r="D8" t="s">
        <v>109</v>
      </c>
      <c r="F8" t="s">
        <v>135</v>
      </c>
      <c r="G8" t="s">
        <v>126</v>
      </c>
    </row>
    <row r="9" spans="1:8" x14ac:dyDescent="0.35">
      <c r="D9" t="s">
        <v>112</v>
      </c>
      <c r="G9" t="s">
        <v>127</v>
      </c>
    </row>
    <row r="10" spans="1:8" x14ac:dyDescent="0.35">
      <c r="D10" t="s">
        <v>113</v>
      </c>
      <c r="G10" t="s">
        <v>128</v>
      </c>
    </row>
    <row r="11" spans="1:8" x14ac:dyDescent="0.35">
      <c r="G11" t="s">
        <v>129</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損害一覧(人損)</vt:lpstr>
      <vt:lpstr>治療費</vt:lpstr>
      <vt:lpstr>費目拘束</vt:lpstr>
      <vt:lpstr>損害一覧(物損)</vt:lpstr>
      <vt:lpstr>試算用-費目拘束</vt:lpstr>
      <vt:lpstr>損(人-自由編集)</vt:lpstr>
      <vt:lpstr>損(物-自由編集)</vt:lpstr>
      <vt:lpstr>list</vt:lpstr>
      <vt:lpstr>'損害一覧(人損)'!Print_Area</vt:lpstr>
      <vt:lpstr>'損害一覧(物損)'!Print_Area</vt:lpstr>
      <vt:lpstr>治療費!Print_Titles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2022-02-17T13:05:39Z</dcterms:created>
  <dcterms:modified xsi:type="dcterms:W3CDTF">2025-05-14T01:48:23Z</dcterms:modified>
</cp:coreProperties>
</file>